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D:\Lenovo\Solal\Documents\Nokia\"/>
    </mc:Choice>
  </mc:AlternateContent>
  <xr:revisionPtr revIDLastSave="0" documentId="8_{EB9B07BA-2465-4828-96F3-4EFD7C5D37B1}" xr6:coauthVersionLast="47" xr6:coauthVersionMax="47" xr10:uidLastSave="{00000000-0000-0000-0000-000000000000}"/>
  <bookViews>
    <workbookView xWindow="-108" yWindow="-108" windowWidth="23256" windowHeight="12456" xr2:uid="{00000000-000D-0000-FFFF-FFFF00000000}"/>
  </bookViews>
  <sheets>
    <sheet name="INDICADORES PONDERADOS" sheetId="3"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5" i="3" l="1"/>
  <c r="J65" i="3" s="1"/>
  <c r="E65" i="3"/>
  <c r="D65" i="3"/>
  <c r="F64" i="3"/>
  <c r="J64" i="3" s="1"/>
  <c r="E64" i="3"/>
  <c r="D64" i="3"/>
  <c r="F63" i="3"/>
  <c r="J63" i="3" s="1"/>
  <c r="E63" i="3"/>
  <c r="D63" i="3"/>
  <c r="F61" i="3"/>
  <c r="J61" i="3" s="1"/>
  <c r="E61" i="3"/>
  <c r="D61" i="3"/>
  <c r="F60" i="3"/>
  <c r="J60" i="3" s="1"/>
  <c r="E60" i="3"/>
  <c r="D60" i="3"/>
  <c r="F59" i="3"/>
  <c r="J59" i="3" s="1"/>
  <c r="E59" i="3"/>
  <c r="D59" i="3"/>
  <c r="F58" i="3"/>
  <c r="J58" i="3" s="1"/>
  <c r="E58" i="3"/>
  <c r="D58" i="3"/>
  <c r="I57" i="3"/>
  <c r="F57" i="3"/>
  <c r="J57" i="3" s="1"/>
  <c r="E57" i="3"/>
  <c r="D57" i="3"/>
  <c r="F55" i="3"/>
  <c r="J55" i="3" s="1"/>
  <c r="E55" i="3"/>
  <c r="D55" i="3"/>
  <c r="F54" i="3"/>
  <c r="J54" i="3" s="1"/>
  <c r="E54" i="3"/>
  <c r="D54" i="3"/>
  <c r="F53" i="3"/>
  <c r="J53" i="3" s="1"/>
  <c r="E53" i="3"/>
  <c r="D53" i="3"/>
  <c r="F52" i="3"/>
  <c r="J52" i="3" s="1"/>
  <c r="E52" i="3"/>
  <c r="D52" i="3"/>
  <c r="F51" i="3"/>
  <c r="J51" i="3" s="1"/>
  <c r="E51" i="3"/>
  <c r="D51" i="3"/>
  <c r="F50" i="3"/>
  <c r="J50" i="3" s="1"/>
  <c r="E50" i="3"/>
  <c r="D50" i="3"/>
  <c r="F49" i="3"/>
  <c r="J49" i="3" s="1"/>
  <c r="E49" i="3"/>
  <c r="D49" i="3"/>
  <c r="I48" i="3"/>
  <c r="F48" i="3"/>
  <c r="J48" i="3" s="1"/>
  <c r="E48" i="3"/>
  <c r="D48" i="3"/>
  <c r="O47" i="3"/>
  <c r="F47" i="3"/>
  <c r="J47" i="3" s="1"/>
  <c r="E47" i="3"/>
  <c r="D47" i="3"/>
  <c r="F46" i="3"/>
  <c r="J46" i="3" s="1"/>
  <c r="E46" i="3"/>
  <c r="D46" i="3"/>
  <c r="F44" i="3"/>
  <c r="J44" i="3" s="1"/>
  <c r="E44" i="3"/>
  <c r="D44" i="3"/>
  <c r="F43" i="3"/>
  <c r="J43" i="3" s="1"/>
  <c r="E43" i="3"/>
  <c r="D43" i="3"/>
  <c r="F42" i="3"/>
  <c r="J42" i="3" s="1"/>
  <c r="E42" i="3"/>
  <c r="D42" i="3"/>
  <c r="F41" i="3"/>
  <c r="J41" i="3" s="1"/>
  <c r="E41" i="3"/>
  <c r="D41" i="3"/>
  <c r="F40" i="3"/>
  <c r="J40" i="3" s="1"/>
  <c r="E40" i="3"/>
  <c r="D40" i="3"/>
  <c r="F38" i="3"/>
  <c r="J38" i="3" s="1"/>
  <c r="E38" i="3"/>
  <c r="D38" i="3"/>
  <c r="F37" i="3"/>
  <c r="J37" i="3" s="1"/>
  <c r="E37" i="3"/>
  <c r="D37" i="3"/>
  <c r="F36" i="3"/>
  <c r="J36" i="3" s="1"/>
  <c r="E36" i="3"/>
  <c r="D36" i="3"/>
  <c r="F35" i="3"/>
  <c r="J35" i="3" s="1"/>
  <c r="E35" i="3"/>
  <c r="D35" i="3"/>
  <c r="F34" i="3"/>
  <c r="J34" i="3" s="1"/>
  <c r="E34" i="3"/>
  <c r="D34" i="3"/>
  <c r="F33" i="3"/>
  <c r="J33" i="3" s="1"/>
  <c r="E33" i="3"/>
  <c r="D33" i="3"/>
  <c r="F32" i="3"/>
  <c r="J32" i="3" s="1"/>
  <c r="F31" i="3"/>
  <c r="J31" i="3" s="1"/>
  <c r="E31" i="3"/>
  <c r="D31" i="3"/>
  <c r="F30" i="3"/>
  <c r="J30" i="3" s="1"/>
  <c r="F29" i="3"/>
  <c r="J29" i="3" s="1"/>
  <c r="F28" i="3"/>
  <c r="J28" i="3" s="1"/>
  <c r="E28" i="3"/>
  <c r="D28" i="3"/>
  <c r="F27" i="3"/>
  <c r="J27" i="3" s="1"/>
  <c r="E27" i="3"/>
  <c r="D27" i="3"/>
  <c r="F26" i="3"/>
  <c r="J26" i="3" s="1"/>
  <c r="E26" i="3"/>
  <c r="D26" i="3"/>
  <c r="F24" i="3"/>
  <c r="J24" i="3" s="1"/>
  <c r="E24" i="3"/>
  <c r="D24" i="3"/>
  <c r="F23" i="3"/>
  <c r="J23" i="3" s="1"/>
  <c r="F22" i="3"/>
  <c r="J22" i="3" s="1"/>
  <c r="E22" i="3"/>
  <c r="F21" i="3"/>
  <c r="J21" i="3" s="1"/>
  <c r="E21" i="3"/>
  <c r="F20" i="3"/>
  <c r="J20" i="3" s="1"/>
  <c r="E20" i="3"/>
  <c r="D20" i="3"/>
  <c r="F19" i="3"/>
  <c r="I19" i="3" s="1"/>
  <c r="E19" i="3"/>
  <c r="D19" i="3"/>
  <c r="F18" i="3"/>
  <c r="J18" i="3" s="1"/>
  <c r="E18" i="3"/>
  <c r="D18" i="3"/>
  <c r="F17" i="3"/>
  <c r="J17" i="3" s="1"/>
  <c r="E17" i="3"/>
  <c r="D17" i="3"/>
  <c r="F16" i="3"/>
  <c r="J16" i="3" s="1"/>
  <c r="F15" i="3"/>
  <c r="I15" i="3" s="1"/>
  <c r="E15" i="3"/>
  <c r="F14" i="3"/>
  <c r="J14" i="3" s="1"/>
  <c r="I13" i="3"/>
  <c r="F13" i="3"/>
  <c r="J13" i="3" s="1"/>
  <c r="E13" i="3"/>
  <c r="F12" i="3"/>
  <c r="J12" i="3" s="1"/>
  <c r="E12" i="3"/>
  <c r="F11" i="3"/>
  <c r="J11" i="3" s="1"/>
  <c r="E11" i="3"/>
  <c r="D11" i="3"/>
  <c r="F10" i="3"/>
  <c r="J10" i="3" s="1"/>
  <c r="E10" i="3"/>
  <c r="D10" i="3"/>
  <c r="F9" i="3"/>
  <c r="J9" i="3" s="1"/>
  <c r="E9" i="3"/>
  <c r="D9" i="3"/>
  <c r="F8" i="3"/>
  <c r="I8" i="3" s="1"/>
  <c r="E8" i="3"/>
  <c r="D8" i="3"/>
  <c r="F7" i="3"/>
  <c r="J7" i="3" s="1"/>
  <c r="E7" i="3"/>
  <c r="D7" i="3"/>
  <c r="I21" i="3" l="1"/>
  <c r="I11" i="3"/>
  <c r="I18" i="3"/>
  <c r="I24" i="3"/>
  <c r="I52" i="3"/>
  <c r="I61" i="3"/>
  <c r="I7" i="3"/>
  <c r="I29" i="3"/>
  <c r="I33" i="3"/>
  <c r="I37" i="3"/>
  <c r="I42" i="3"/>
  <c r="I47" i="3"/>
  <c r="I50" i="3"/>
  <c r="I54" i="3"/>
  <c r="I59" i="3"/>
  <c r="I64" i="3"/>
  <c r="I9" i="3"/>
  <c r="I12" i="3"/>
  <c r="I16" i="3"/>
  <c r="I20" i="3"/>
  <c r="I22" i="3"/>
  <c r="I27" i="3"/>
  <c r="I31" i="3"/>
  <c r="I35" i="3"/>
  <c r="I40" i="3"/>
  <c r="I44" i="3"/>
  <c r="J8" i="3"/>
  <c r="J15" i="3"/>
  <c r="J19" i="3"/>
  <c r="I10" i="3"/>
  <c r="I14" i="3"/>
  <c r="I17" i="3"/>
  <c r="I23" i="3"/>
  <c r="I26" i="3"/>
  <c r="I28" i="3"/>
  <c r="I30" i="3"/>
  <c r="I32" i="3"/>
  <c r="I34" i="3"/>
  <c r="I36" i="3"/>
  <c r="I38" i="3"/>
  <c r="I41" i="3"/>
  <c r="I43" i="3"/>
  <c r="I46" i="3"/>
  <c r="I49" i="3"/>
  <c r="I51" i="3"/>
  <c r="I53" i="3"/>
  <c r="I55" i="3"/>
  <c r="I58" i="3"/>
  <c r="I60" i="3"/>
  <c r="I63" i="3"/>
  <c r="I6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LOCACAO46</author>
  </authors>
  <commentList>
    <comment ref="K46" authorId="0" shapeId="0" xr:uid="{00000000-0006-0000-0000-000001000000}">
      <text>
        <r>
          <rPr>
            <b/>
            <sz val="8"/>
            <color indexed="81"/>
            <rFont val="Tahoma"/>
            <family val="2"/>
          </rPr>
          <t>Sell out total Nokia ou Sell Out total mercado</t>
        </r>
        <r>
          <rPr>
            <sz val="8"/>
            <color indexed="81"/>
            <rFont val="Tahoma"/>
            <family val="2"/>
          </rPr>
          <t xml:space="preserve">
</t>
        </r>
      </text>
    </comment>
  </commentList>
</comments>
</file>

<file path=xl/sharedStrings.xml><?xml version="1.0" encoding="utf-8"?>
<sst xmlns="http://schemas.openxmlformats.org/spreadsheetml/2006/main" count="461" uniqueCount="299">
  <si>
    <t>INDICATOR</t>
  </si>
  <si>
    <t>WEIGHT</t>
  </si>
  <si>
    <t>WEIGHT %</t>
  </si>
  <si>
    <t>REQUIREMENTS</t>
  </si>
  <si>
    <t>SCOPE</t>
  </si>
  <si>
    <t>MEASURE</t>
  </si>
  <si>
    <t>PERFORMANCE</t>
  </si>
  <si>
    <t>Source</t>
  </si>
  <si>
    <t>Reference</t>
  </si>
  <si>
    <t>0 - Don't meet Requirements</t>
  </si>
  <si>
    <t>0.5 - Meet Requirements Partially</t>
  </si>
  <si>
    <t>1 - Meet Requirements</t>
  </si>
  <si>
    <t xml:space="preserve">1.5 - Exceed Requirements </t>
  </si>
  <si>
    <t>1.1 - Hiring and replacement process</t>
  </si>
  <si>
    <r>
      <t>1.1.1 - Alignment to job description:</t>
    </r>
    <r>
      <rPr>
        <sz val="10"/>
        <rFont val="Arial"/>
        <family val="2"/>
      </rPr>
      <t xml:space="preserve"> resources (back office + field force) in alignment to Job Description</t>
    </r>
  </si>
  <si>
    <t>National</t>
  </si>
  <si>
    <t>Individual 
profile report</t>
  </si>
  <si>
    <t>Last Quarter</t>
  </si>
  <si>
    <t>&lt;80% of resources in alignment to Job Description</t>
  </si>
  <si>
    <t>&gt;=80% &lt;90% of resources in alignment to Job Description</t>
  </si>
  <si>
    <t>&gt;=90% of resources in alignment to Job Description</t>
  </si>
  <si>
    <t>100% of resources in alignment to Job Description</t>
  </si>
  <si>
    <r>
      <t xml:space="preserve">1.1.2 - Employee turnover: </t>
    </r>
    <r>
      <rPr>
        <sz val="10"/>
        <rFont val="Arial"/>
        <family val="2"/>
      </rPr>
      <t>(Number of leavers from the company in last quarter/ Average number of staff in last quarter)</t>
    </r>
  </si>
  <si>
    <t>National and Regional</t>
  </si>
  <si>
    <t>Agency Report (Relation of Leavers from the company in last quarter)</t>
  </si>
  <si>
    <t>&gt;10% of turnover</t>
  </si>
  <si>
    <t>&gt;8%  &lt;=10% of turnover</t>
  </si>
  <si>
    <t>&gt;5% &lt;=8% of turnover</t>
  </si>
  <si>
    <t>&lt;=5% of turnover</t>
  </si>
  <si>
    <r>
      <t>1.1.3 - People replacement time:</t>
    </r>
    <r>
      <rPr>
        <sz val="10"/>
        <rFont val="Arial"/>
        <family val="2"/>
      </rPr>
      <t xml:space="preserve"> average time to hire new people to execute their assigned role (in working days)</t>
    </r>
  </si>
  <si>
    <t>Agency Report (Relation of opened positions describing: date which position was opened X date that position was occuped)</t>
  </si>
  <si>
    <t>Average replacement time (working days) of any of the following resources:
- Reps : &gt;12 days
- Supervisor: &gt;20 days
- Manager: &gt;45 days
Back-office resources:
- Operational staff: &gt;17 days
- Manager: &gt;45 days</t>
  </si>
  <si>
    <t>Average replacement time (working days) of the following resources:
- Reps : &gt;10  &lt;=12 days
- Supervisor: &gt;17 &lt;=20 days
- Manager: &gt;35 &lt;=45 days
Back-office resources:
- Operational staff: &gt;14 &lt;=17 days
- Manager: &gt;35 &lt;=45 days</t>
  </si>
  <si>
    <t>Average replacement time (working days) of the following resources:
- Reps: &gt;8  &lt;=10 days
- Supervisor: &gt;13 &lt;=17 days
- Manager: &gt;25 &lt;=35 days
Back-office resources:
- Operational staff: &gt;10 &lt;=14 days
- Manager: &gt;25 &lt;=35 days</t>
  </si>
  <si>
    <t>Average replacement time (working days) of the following resources:
- Reps: &lt;=8 days
- Supervisor: &lt;=13 days
- Manager: &lt;=25 days
Back-office resources:
- Operational staff: &lt;=10 days
- Back-office Manager: &lt;=25 days</t>
  </si>
  <si>
    <r>
      <t>1.1.4 - Confidentiality agreement:</t>
    </r>
    <r>
      <rPr>
        <sz val="10"/>
        <rFont val="Arial"/>
        <family val="2"/>
      </rPr>
      <t xml:space="preserve"> current resources (Field Force + Back Office) with non-disclosure and confidentiality agreement signed</t>
    </r>
  </si>
  <si>
    <t>Agency Report (Present non-disclosure and confidentiality agreement signed)</t>
  </si>
  <si>
    <t>Any resource with confidentiality agreement not signed</t>
  </si>
  <si>
    <t>Not applied in this case</t>
  </si>
  <si>
    <t>100% of internal resources with non-disclosure and confidentiality agreement signed</t>
  </si>
  <si>
    <t>100% of internal resources with non-disclosure and confidentiality agreement signed.
Initiative implemented to communicate to staff good practises of confidentiality (pre-agreed with Nokia).</t>
  </si>
  <si>
    <t>1.2 - Competence development</t>
  </si>
  <si>
    <t>Agency Report (Planning Worksheet with relation of trainings in agreement with Marketing Services)</t>
  </si>
  <si>
    <t>Last and current Quarter (validated by Mkt Services Manager)</t>
  </si>
  <si>
    <r>
      <t xml:space="preserve">Training sessions not </t>
    </r>
    <r>
      <rPr>
        <u/>
        <sz val="10"/>
        <rFont val="Arial"/>
        <family val="2"/>
      </rPr>
      <t>planned</t>
    </r>
    <r>
      <rPr>
        <sz val="10"/>
        <rFont val="Arial"/>
        <family val="2"/>
      </rPr>
      <t xml:space="preserve"> to field force considering any of the modules:
- Product and technology
- Operational skills (MEG, FEG etc)
- Soft skills (selling skills, supervision skills, coaching, leadership, planning etc)</t>
    </r>
  </si>
  <si>
    <r>
      <t xml:space="preserve">Training sessions </t>
    </r>
    <r>
      <rPr>
        <u/>
        <sz val="10"/>
        <rFont val="Arial"/>
        <family val="2"/>
      </rPr>
      <t>planned</t>
    </r>
    <r>
      <rPr>
        <sz val="10"/>
        <rFont val="Arial"/>
        <family val="2"/>
      </rPr>
      <t xml:space="preserve"> in current quarter to field force:
- Product and technology
- Operational skills (MEG, FEG etc)
- Soft skills training sessions not planned (selling skills, sales supervision etc)</t>
    </r>
  </si>
  <si>
    <r>
      <t xml:space="preserve">Training sessions </t>
    </r>
    <r>
      <rPr>
        <u/>
        <sz val="10"/>
        <rFont val="Arial"/>
        <family val="2"/>
      </rPr>
      <t>planned</t>
    </r>
    <r>
      <rPr>
        <sz val="10"/>
        <rFont val="Arial"/>
        <family val="2"/>
      </rPr>
      <t xml:space="preserve"> in last and current quarter to field force:
- Product and technology
- Operational skills (MEG, FEG etc)
- Soft skills training sessions not planned (selling skills, sales supervision etc)</t>
    </r>
  </si>
  <si>
    <t>Agency Report</t>
  </si>
  <si>
    <t>Last Quarter (validated by Mkt Services Manager)</t>
  </si>
  <si>
    <t>Training sessions not executed as planned</t>
  </si>
  <si>
    <t>Accomplishment of total number of people trained as planned</t>
  </si>
  <si>
    <t>Accomplishment of total number of people trained as planned and number of trainining sessions per person executed according to Nokia's guidelines</t>
  </si>
  <si>
    <r>
      <t xml:space="preserve">1.2.3 - Training Execution (Training Vendor): </t>
    </r>
    <r>
      <rPr>
        <sz val="10"/>
        <rFont val="Arial"/>
        <family val="2"/>
      </rPr>
      <t>accomplishment of training sessions as planned according to Nokia's guidelines:
- Product and technology</t>
    </r>
  </si>
  <si>
    <t>Agency Report (RP Vendor is responsible to guarantee staff's attendance to training sessions)</t>
  </si>
  <si>
    <r>
      <t>1.2.4 - Training Absorption (RP Vendor):</t>
    </r>
    <r>
      <rPr>
        <sz val="10"/>
        <rFont val="Arial"/>
        <family val="2"/>
      </rPr>
      <t xml:space="preserve"> trainining sessions executed by RP Vendor absorved by Field Force</t>
    </r>
  </si>
  <si>
    <t>Knowledge Exam Results</t>
  </si>
  <si>
    <t>Average grade must be &lt; 6</t>
  </si>
  <si>
    <t>Average grade must be &gt;=6 &lt;7</t>
  </si>
  <si>
    <t>Make and distribute tests to measure absorved knowledge of Retail Program trainees after each training session. To fit expections the tests average grade must be &gt;=7  and &lt;9</t>
  </si>
  <si>
    <t>Average grade must be &gt;=9</t>
  </si>
  <si>
    <r>
      <t>1.2.5 - Personal Development Plan (PDP):</t>
    </r>
    <r>
      <rPr>
        <sz val="10"/>
        <rFont val="Arial"/>
        <family val="2"/>
      </rPr>
      <t xml:space="preserve"> formal Field Force Personal Development Plan (PDP) implemented</t>
    </r>
  </si>
  <si>
    <t>Formal Field Force Personal Development Plan (PDP) not implemented</t>
  </si>
  <si>
    <t>Formal Field Force Personal Development Plan (PDP) implemented for Managers</t>
  </si>
  <si>
    <t>Formal Field Force Personal Development Plan (PDP) implemented for Managers and Supervisors</t>
  </si>
  <si>
    <t>Formal Field Force Personal Development Plan (PDP) implemented for the whole Field Force team.
Additionally, development plan for colletive to Field Force.</t>
  </si>
  <si>
    <r>
      <t xml:space="preserve">1.2.6 - Occupational health and safety protection and response: </t>
    </r>
    <r>
      <rPr>
        <sz val="10"/>
        <rFont val="Arial"/>
        <family val="2"/>
      </rPr>
      <t>provide training sessions of safe driving and to prevent work accidents (Eg: CIPA in Brazil)</t>
    </r>
  </si>
  <si>
    <t>In place</t>
  </si>
  <si>
    <t>Last Quater</t>
  </si>
  <si>
    <t>Occupational health and safety protection and response procedures not in place</t>
  </si>
  <si>
    <t>Occupational health and safety protection and response procedures in place</t>
  </si>
  <si>
    <t>1.3 - Compensation Model</t>
  </si>
  <si>
    <r>
      <t xml:space="preserve">1.3.1 - Compensation model process: </t>
    </r>
    <r>
      <rPr>
        <sz val="10"/>
        <rFont val="Arial"/>
        <family val="2"/>
      </rPr>
      <t>compensation model implemented according to Nokia's guidelines for all Field Force positions and KPIs to guarantee:
- Sales objectives in last week of current month
- Real sales evaluation in last week of current month</t>
    </r>
  </si>
  <si>
    <t>Last Month</t>
  </si>
  <si>
    <t>Compensation model not implemented according to Nokia's guidelines</t>
  </si>
  <si>
    <t>Compensation model implemented according to Nokia's guidelines for at least Supervisors, Trade and Sales Reps. But it is applied just Sales and Supervision KPIs. Besides:
- Sales objectives in last week of current month
- Real sales in last week of current month</t>
  </si>
  <si>
    <t>Compensation model implemented according to Nokia's guidelines for all Field Force positions and KPIs to guarantee:
- Sales objectives in last week of current month
- Real sales evaluation in last week of current month</t>
  </si>
  <si>
    <r>
      <t xml:space="preserve">Compensation model implemented according to Nokia's guidelines for all Field Force positions and KPIs to guarantee:
</t>
    </r>
    <r>
      <rPr>
        <u/>
        <sz val="10"/>
        <rFont val="Arial"/>
        <family val="2"/>
      </rPr>
      <t>- Sales objectives in first working day of month</t>
    </r>
    <r>
      <rPr>
        <sz val="10"/>
        <rFont val="Arial"/>
        <family val="2"/>
      </rPr>
      <t xml:space="preserve">
- Real sales evaluation in last week of current month
Communication process implemented  to clarify doubts related to compensation model (eg.: Hotline to clarify doubts).</t>
    </r>
  </si>
  <si>
    <r>
      <t xml:space="preserve">1.3.2 - CM Understanding by Managers and Supervisors: </t>
    </r>
    <r>
      <rPr>
        <sz val="10"/>
        <rFont val="Arial"/>
        <family val="2"/>
      </rPr>
      <t>fixed and variable ratio and financial impact of each KPI by retail managers and supervisors</t>
    </r>
  </si>
  <si>
    <t>Average grade must be &lt; 7</t>
  </si>
  <si>
    <t>Average grade must be &gt;=7 &lt;8</t>
  </si>
  <si>
    <t>Average grade must be &gt;=8 &lt;9</t>
  </si>
  <si>
    <r>
      <t>1.3.3 - CM Understanding by Reps:</t>
    </r>
    <r>
      <rPr>
        <sz val="10"/>
        <rFont val="Arial"/>
        <family val="2"/>
      </rPr>
      <t xml:space="preserve"> fixed and variable ratio and financial impact of each KPI by Sales and Trade Reps</t>
    </r>
  </si>
  <si>
    <t>1.4 - People Motivation</t>
  </si>
  <si>
    <t>Climate Survey (conducted by thir part independent company)</t>
  </si>
  <si>
    <t>Every Half</t>
  </si>
  <si>
    <t>Survey overall rating &lt;70%</t>
  </si>
  <si>
    <t>Survey overall rating &gt;=70% &lt;75%</t>
  </si>
  <si>
    <t>Survey overall rating &gt;=75% &lt;85%</t>
  </si>
  <si>
    <t>Survey overall rating &gt;=85%</t>
  </si>
  <si>
    <t>Climate survey resulting &lt;80% of good or excelent scores</t>
  </si>
  <si>
    <t>Climate survey resulting &gt;=80% &lt;85% of good or excelent scores</t>
  </si>
  <si>
    <t>Climate survey resulting &gt;=85% &lt;90% of good or excelent scores</t>
  </si>
  <si>
    <t>Climate survey resulting &gt;=90% of good or excelent scores</t>
  </si>
  <si>
    <r>
      <t xml:space="preserve">1.4.3 - Proud of working for Vendor: </t>
    </r>
    <r>
      <rPr>
        <sz val="10"/>
        <rFont val="Arial"/>
        <family val="2"/>
      </rPr>
      <t>Field Force is motivated to work for Vendor</t>
    </r>
  </si>
  <si>
    <t>Climate survey resulting &lt;70% of good or excelent scores</t>
  </si>
  <si>
    <t>Climate survey resulting &gt;=70% &lt;75% of good or excelent scores</t>
  </si>
  <si>
    <t>Climate survey resulting &gt;=75% &lt;85% of good or excelent scores</t>
  </si>
  <si>
    <t>Climate survey resulting &gt;=85% of good or excelent scores</t>
  </si>
  <si>
    <r>
      <t xml:space="preserve">1.4.4 - Feedback and complaint channel: </t>
    </r>
    <r>
      <rPr>
        <sz val="10"/>
        <rFont val="Arial"/>
        <family val="2"/>
      </rPr>
      <t>communication channel in place for staff openly complain for issues violating company values or unethical conducts</t>
    </r>
  </si>
  <si>
    <t>Complaint channel not in place</t>
  </si>
  <si>
    <t>Complaint channel in place</t>
  </si>
  <si>
    <t>1.5 - Payroll</t>
  </si>
  <si>
    <t>Does not present payroll and receipts to Nokia and staff</t>
  </si>
  <si>
    <r>
      <t xml:space="preserve">Pays salaries /taxes correctly on time and present payroll and all receipts to Nokia in a quarter basis </t>
    </r>
    <r>
      <rPr>
        <u/>
        <sz val="10"/>
        <rFont val="Arial"/>
        <family val="2"/>
      </rPr>
      <t>done on time</t>
    </r>
  </si>
  <si>
    <r>
      <t xml:space="preserve">Pays salaries /taxes correctly on time and present payroll and all receipts to Nokia in a quarter basis </t>
    </r>
    <r>
      <rPr>
        <u/>
        <sz val="10"/>
        <rFont val="Arial"/>
        <family val="2"/>
      </rPr>
      <t>done on time.</t>
    </r>
    <r>
      <rPr>
        <sz val="10"/>
        <rFont val="Arial"/>
        <family val="2"/>
      </rPr>
      <t xml:space="preserve">
Besides, it presents for Staff a document to discriminate all parts of the whole amount of money paid (fixed salary, compensation model, benefits etc)</t>
    </r>
  </si>
  <si>
    <t>2.1 - Resource Allocation (Field Force)</t>
  </si>
  <si>
    <r>
      <t xml:space="preserve">2.1.1 - Field Force Allocation: </t>
    </r>
    <r>
      <rPr>
        <sz val="10"/>
        <rFont val="Arial"/>
        <family val="2"/>
      </rPr>
      <t>Field force allocated according to Retail Classification for service level in POS (right resources allocated in right POS, assigning adequated service level). Additionally, it must be considered exceptions in service level pre agreed with Retail Country Manager</t>
    </r>
  </si>
  <si>
    <t>Agency Report (report must consider exceptions pre agreed with Retail Country Manager out of the Store Database)</t>
  </si>
  <si>
    <t>&lt;80% of field force allocated according to Retail Classification for service level in POS</t>
  </si>
  <si>
    <t>&gt;=80% &lt;90% of field force allocated according to Retail Classification for service level in POS</t>
  </si>
  <si>
    <t>&gt;=90% &lt;100% of field force allocated according to Retail Classification for service level in POS</t>
  </si>
  <si>
    <t>100% of field staff allocated according to Retail Classification for service level in POS</t>
  </si>
  <si>
    <r>
      <t>2.1.2 - Span of control:</t>
    </r>
    <r>
      <rPr>
        <sz val="10"/>
        <rFont val="Arial"/>
        <family val="2"/>
      </rPr>
      <t xml:space="preserve"> (Calculated by number of Reps / Supervisors). Additionally, it must be considered exceptions in span of control pre agreed with Retail Country Manager</t>
    </r>
  </si>
  <si>
    <t>Average of total span of control: &lt;11 or &gt;13</t>
  </si>
  <si>
    <t>Average of total span of control: &gt;=11 &lt;=13</t>
  </si>
  <si>
    <t>Average of total span of control: &gt;=11 &lt;=13
And &gt;=90% of supervisors (individually) with span of control &gt;8 and &lt;15</t>
  </si>
  <si>
    <t>Average of total span of control equalls to 12
100% of supervisors (individually) with span of control &gt;8 and &lt;15</t>
  </si>
  <si>
    <t>2.2 - Mapping + Store DNA Database</t>
  </si>
  <si>
    <r>
      <t>2.2.1 - Process and methodology of mapping, Store DNA Database and Retail Classification:</t>
    </r>
    <r>
      <rPr>
        <sz val="10"/>
        <rFont val="Arial"/>
        <family val="2"/>
      </rPr>
      <t xml:space="preserve"> process and methodology to execute and update mapping, Store DNA database and retail classification:
- Database (active POS and inactive POS)
- New POS</t>
    </r>
  </si>
  <si>
    <t>In Place</t>
  </si>
  <si>
    <t>Process and methodology of mapping, Store DNA Database and Retail Classification not implemented</t>
  </si>
  <si>
    <r>
      <t xml:space="preserve">Process and methodology implemented to execute and update mapping, Store DNA database and Retail Classification </t>
    </r>
    <r>
      <rPr>
        <u/>
        <sz val="10"/>
        <rFont val="Arial"/>
        <family val="2"/>
      </rPr>
      <t>at least every half</t>
    </r>
  </si>
  <si>
    <r>
      <t xml:space="preserve">Process and methodology implemented to execute and update mapping, Store DNA database and Retail Classification </t>
    </r>
    <r>
      <rPr>
        <u/>
        <sz val="10"/>
        <rFont val="Arial"/>
        <family val="2"/>
      </rPr>
      <t>at least every four months</t>
    </r>
  </si>
  <si>
    <r>
      <t xml:space="preserve">Process, methodology and an </t>
    </r>
    <r>
      <rPr>
        <u/>
        <sz val="10"/>
        <rFont val="Arial"/>
        <family val="2"/>
      </rPr>
      <t xml:space="preserve">electronic tool implemented </t>
    </r>
    <r>
      <rPr>
        <sz val="10"/>
        <rFont val="Arial"/>
        <family val="2"/>
      </rPr>
      <t xml:space="preserve">to execute and  update mapping, Store DNA database and Retail Classification </t>
    </r>
    <r>
      <rPr>
        <u/>
        <sz val="10"/>
        <rFont val="Arial"/>
        <family val="2"/>
      </rPr>
      <t>at least every four months</t>
    </r>
  </si>
  <si>
    <r>
      <t>2.2.2 - Regions mapped:</t>
    </r>
    <r>
      <rPr>
        <sz val="10"/>
        <rFont val="Arial"/>
        <family val="2"/>
      </rPr>
      <t xml:space="preserve"> regions determined by Nokia in the country mapped with complete Store DNA database</t>
    </r>
  </si>
  <si>
    <t>&lt;80% of regions determined by Nokia mapped</t>
  </si>
  <si>
    <t>&gt;=80% &lt;90% of regions determined by Nokia mapped
(Main cities determined by Nokia full mapped and others partially mapped)</t>
  </si>
  <si>
    <t>&gt;=90% &lt;100% of regions determined by Nokia full mapped</t>
  </si>
  <si>
    <t>&gt;=100% of regions determined by Nokia full mapped</t>
  </si>
  <si>
    <t>2.2.3 - Store DNA Database accuracy</t>
  </si>
  <si>
    <t>Retail Audit (by independent company)</t>
  </si>
  <si>
    <t>&lt;90% of accuracy in data collected</t>
  </si>
  <si>
    <t>&gt;=90% &lt;95% of accuracy in data collected</t>
  </si>
  <si>
    <t>&gt;=95% of accuracy in data collected</t>
  </si>
  <si>
    <t>100% of accuracy in data collected</t>
  </si>
  <si>
    <t>2.3 - Routing + Territory Design</t>
  </si>
  <si>
    <r>
      <t xml:space="preserve">2.3.1 - Process and methodology of routing: </t>
    </r>
    <r>
      <rPr>
        <sz val="10"/>
        <rFont val="Arial"/>
        <family val="2"/>
      </rPr>
      <t>process and methodology implemented in a daily routine basis to execute routing and to continuously update routes generated</t>
    </r>
  </si>
  <si>
    <t>Inefficient process and methodology of routing in place</t>
  </si>
  <si>
    <t>Process and methodology in a daily routine basis implemented to execute routing and to update routes generated at least bi-monthly</t>
  </si>
  <si>
    <t>Process and methodology in a daily routine basis implemented to execute routing and to update routes generated at least monthly</t>
  </si>
  <si>
    <r>
      <t xml:space="preserve">Process, methodology and </t>
    </r>
    <r>
      <rPr>
        <u/>
        <sz val="10"/>
        <rFont val="Arial"/>
        <family val="2"/>
      </rPr>
      <t>an electronic tool</t>
    </r>
    <r>
      <rPr>
        <sz val="10"/>
        <rFont val="Arial"/>
        <family val="2"/>
      </rPr>
      <t xml:space="preserve"> in a daily routine basis implemented to execute routing and to update routes generated at least monthly</t>
    </r>
  </si>
  <si>
    <r>
      <t xml:space="preserve">2.3.2 - Routes Efficiency: </t>
    </r>
    <r>
      <rPr>
        <sz val="10"/>
        <rFont val="Arial"/>
        <family val="2"/>
      </rPr>
      <t>field routes implemented considering:
- Boundaries established in routes defined, avoiding overlaping in Reps routes and Supervisor's areas
- Trade reps routes present logical sequence based on geographic and Retail Classification</t>
    </r>
  </si>
  <si>
    <t>Inefficient field routes implemented as any of the facts bellow appear:
- Overlapings in Reps routes and Supervisor's areas
- Trade reps routes do not present logical sequence based on geographic and Retail Classification</t>
  </si>
  <si>
    <r>
      <t xml:space="preserve">Field routes </t>
    </r>
    <r>
      <rPr>
        <u/>
        <sz val="10"/>
        <rFont val="Arial"/>
        <family val="2"/>
      </rPr>
      <t>partially</t>
    </r>
    <r>
      <rPr>
        <sz val="10"/>
        <rFont val="Arial"/>
        <family val="2"/>
      </rPr>
      <t xml:space="preserve"> efficient implemented, considering:
- Boundaries established in routes defined, avoiding overlaping in Reps routes and Supervisor's areas
- Trade reps routes present logical sequence based on geographic and Retail Classification</t>
    </r>
  </si>
  <si>
    <t>Efficient field routes implemented considering:
- Boundaries established in routes defined, avoiding overlaping in Reps routes and Supervisor's areas
- Trade reps routes present logical sequence based on geographic and Retail Classification</t>
  </si>
  <si>
    <t>2.4 - POP Material distribution</t>
  </si>
  <si>
    <r>
      <t>2.4.1 - Process and methodology of POP material forecast and distribution:</t>
    </r>
    <r>
      <rPr>
        <sz val="10"/>
        <rFont val="Arial"/>
        <family val="2"/>
      </rPr>
      <t xml:space="preserve"> process and methodology implemented to forecast and distribute to POS right amount of right material (cycle execution) to the right place on time, considering:
- POS information of POP material volume available per store collected by Reps
- POP Material volume available in all Warehouses</t>
    </r>
  </si>
  <si>
    <t>Process and methodology of POP material not in place</t>
  </si>
  <si>
    <r>
      <t xml:space="preserve">Process and methodology implemented </t>
    </r>
    <r>
      <rPr>
        <u/>
        <sz val="10"/>
        <rFont val="Arial"/>
        <family val="2"/>
      </rPr>
      <t>to distribute</t>
    </r>
    <r>
      <rPr>
        <sz val="10"/>
        <rFont val="Arial"/>
        <family val="2"/>
      </rPr>
      <t xml:space="preserve"> right amount of right material (cycle execution) to the right place on time, considering:
- POS information of POP material volume available per store collected by Reps
- POP Material volume available in all Warehouses</t>
    </r>
  </si>
  <si>
    <r>
      <t xml:space="preserve">Process and methodology implemented </t>
    </r>
    <r>
      <rPr>
        <u/>
        <sz val="10"/>
        <rFont val="Arial"/>
        <family val="2"/>
      </rPr>
      <t xml:space="preserve">to forecast and distribute </t>
    </r>
    <r>
      <rPr>
        <sz val="10"/>
        <rFont val="Arial"/>
        <family val="2"/>
      </rPr>
      <t>to POS right amount of right material (cycle execution) to the right place on time, considering:
- POS information of POP material volume available per store collected by Reps
- POP Material volume available in all Warehouses</t>
    </r>
  </si>
  <si>
    <r>
      <t xml:space="preserve">Process and methodology implemented </t>
    </r>
    <r>
      <rPr>
        <u/>
        <sz val="10"/>
        <rFont val="Arial"/>
        <family val="2"/>
      </rPr>
      <t>to forecast and distribute</t>
    </r>
    <r>
      <rPr>
        <sz val="10"/>
        <rFont val="Arial"/>
        <family val="2"/>
      </rPr>
      <t xml:space="preserve"> to POS right amount of right material (cycle execution) to the right place on time, considering:
- POS information of POP material volume available per store collected by Reps
- POP Material volume available in all Warehouses
</t>
    </r>
    <r>
      <rPr>
        <u/>
        <sz val="10"/>
        <rFont val="Arial"/>
        <family val="2"/>
      </rPr>
      <t>Additionally, KPIs of forecast accuracy are measured.</t>
    </r>
  </si>
  <si>
    <t>2.5 - Retail Data Management</t>
  </si>
  <si>
    <r>
      <t>2.5.1 - Data collection:
-</t>
    </r>
    <r>
      <rPr>
        <sz val="10"/>
        <rFont val="Arial"/>
        <family val="2"/>
      </rPr>
      <t>Process implemented according to Nokia's guidelines
- All data required (quanti and quali) fully collected by Trade and Sales Reps
- Data requirements collected by Trade (sample size) and Sales Reps 
- Electronic data collection tool implemented (in case of already being available)</t>
    </r>
  </si>
  <si>
    <t>Any issue in data collection process in place acoording to requirements</t>
  </si>
  <si>
    <r>
      <t xml:space="preserve">Data collection implemented according to Nokia's guidelines.
- </t>
    </r>
    <r>
      <rPr>
        <u/>
        <sz val="10"/>
        <rFont val="Arial"/>
        <family val="2"/>
      </rPr>
      <t xml:space="preserve">Part of quantitative </t>
    </r>
    <r>
      <rPr>
        <sz val="10"/>
        <rFont val="Arial"/>
        <family val="2"/>
      </rPr>
      <t xml:space="preserve">data required (price and availability) collected by Trade Reps
- Data collected by &gt;90% &lt;100% of Trade Reps
- </t>
    </r>
    <r>
      <rPr>
        <u/>
        <sz val="10"/>
        <rFont val="Arial"/>
        <family val="2"/>
      </rPr>
      <t>All quantitative</t>
    </r>
    <r>
      <rPr>
        <sz val="10"/>
        <rFont val="Arial"/>
        <family val="2"/>
      </rPr>
      <t xml:space="preserve"> data required (price, availability, sell-out, inventory) fully collected by Sales Reps
- Data collected by &gt;=70% &lt;90%  of Sales Reps
- Countries with field conector already available (data collection electronic tool) must have system and process implemented and working properly in whole Field Force structure.</t>
    </r>
  </si>
  <si>
    <r>
      <t xml:space="preserve">Data collection implemented according to Nokia's guidelines.
- </t>
    </r>
    <r>
      <rPr>
        <u/>
        <sz val="10"/>
        <rFont val="Arial"/>
        <family val="2"/>
      </rPr>
      <t xml:space="preserve">All quantitative data </t>
    </r>
    <r>
      <rPr>
        <sz val="10"/>
        <rFont val="Arial"/>
        <family val="2"/>
      </rPr>
      <t xml:space="preserve">required (price and availability) fully collected by Trade Reps
- Data collected by 100% of Trade Reps
- </t>
    </r>
    <r>
      <rPr>
        <u/>
        <sz val="10"/>
        <rFont val="Arial"/>
        <family val="2"/>
      </rPr>
      <t xml:space="preserve">All quantitative data </t>
    </r>
    <r>
      <rPr>
        <sz val="10"/>
        <rFont val="Arial"/>
        <family val="2"/>
      </rPr>
      <t>required (price, availability, sell-out and inventory) fully collected by Sales Reps
- Data collected by &gt;=90% &lt;100% of Sales Reps
- Countries with field conector already available (data collection electronic tool) must have system and process implemented and working properly in whole Field Force structure.</t>
    </r>
  </si>
  <si>
    <r>
      <t xml:space="preserve">Data collection implemented according to Nokia's guidelines.
- </t>
    </r>
    <r>
      <rPr>
        <u/>
        <sz val="10"/>
        <rFont val="Arial"/>
        <family val="2"/>
      </rPr>
      <t xml:space="preserve">All qualitative and quantitative </t>
    </r>
    <r>
      <rPr>
        <sz val="10"/>
        <rFont val="Arial"/>
        <family val="2"/>
      </rPr>
      <t xml:space="preserve">(price, availability) data required fully collected by Trade Reps
- Data collected by 100% of Trade Reps
- </t>
    </r>
    <r>
      <rPr>
        <u/>
        <sz val="10"/>
        <rFont val="Arial"/>
        <family val="2"/>
      </rPr>
      <t>All quantitative data required</t>
    </r>
    <r>
      <rPr>
        <sz val="10"/>
        <rFont val="Arial"/>
        <family val="2"/>
      </rPr>
      <t xml:space="preserve"> (price, availability, sell-out and inventory) fully collected by Sales Reps
- Data collected by 100% of Sales Reps
- Countries with field conector already available (data collection electronic tool) must have system and process implemented, working properly in whole Field Force structure.</t>
    </r>
  </si>
  <si>
    <r>
      <t>2.5.2 - Data validation:</t>
    </r>
    <r>
      <rPr>
        <sz val="10"/>
        <rFont val="Arial"/>
        <family val="2"/>
      </rPr>
      <t xml:space="preserve">
- Process implemented according to Nokia's guidelines
- Extraction, validation and data storage in place
- Cross checking by supervisors and back-office
- Retail Module used as data consolidation tool
- Commitment to confidentiality terms (Security in information)</t>
    </r>
  </si>
  <si>
    <t>Any issue in data validation process in place acoording to requirements</t>
  </si>
  <si>
    <r>
      <t xml:space="preserve">Data valildation process implemented according to Nokia's guidelines, </t>
    </r>
    <r>
      <rPr>
        <u/>
        <sz val="10"/>
        <rFont val="Arial"/>
        <family val="2"/>
      </rPr>
      <t>but there is no use of Retail Module as data collection tool.</t>
    </r>
    <r>
      <rPr>
        <sz val="10"/>
        <rFont val="Arial"/>
        <family val="2"/>
      </rPr>
      <t xml:space="preserve">
- Extraction, validation and data storage in place
- Cross checking by supervisors and back-office
- High credibility in data reported
- Commitment to confidentiality terms (Security in information)</t>
    </r>
  </si>
  <si>
    <t>Data validation process implemented according to Nokia's guidelines.
- Extraction, validation and data storage in place
- Cross checking by supervisors and back-office
- Retail Module used as data consolidation tool
- Commitment to confidentiality terms
- Commitment to confidentiality terms (Security in information)</t>
  </si>
  <si>
    <r>
      <t xml:space="preserve">Data validation process implemented according to Nokia's guidelines.
- Extraction, validation and data storage in place
- Cross checking by supervisors and back-office
</t>
    </r>
    <r>
      <rPr>
        <u/>
        <sz val="10"/>
        <rFont val="Arial"/>
        <family val="2"/>
      </rPr>
      <t>- Cross checking by independent company</t>
    </r>
    <r>
      <rPr>
        <sz val="10"/>
        <rFont val="Arial"/>
        <family val="2"/>
      </rPr>
      <t xml:space="preserve">
- Retail Module used as data consolidation tool
- Commitment to confidentiality terms (Security in information)</t>
    </r>
  </si>
  <si>
    <r>
      <t xml:space="preserve">2.5.3 - Data reporting: </t>
    </r>
    <r>
      <rPr>
        <sz val="10"/>
        <rFont val="Arial"/>
        <family val="2"/>
      </rPr>
      <t>Reports delivered according to data requirements established by Nokia in terms of:
- Type and amount of analyses
- Quality of analyses to support decision making
- Punctutality
- Retail module used as source of information</t>
    </r>
  </si>
  <si>
    <t>Data Report
Weekly Report
Ad-hoc reports</t>
  </si>
  <si>
    <t>Reports provided to Nokia don't attend to requirements demanded</t>
  </si>
  <si>
    <r>
      <t xml:space="preserve">Reports provided to Nokia attend to:
- Type and amount of analyses
- Quality of analyses to support decision making
- Retail module used as source of information
</t>
    </r>
    <r>
      <rPr>
        <u/>
        <sz val="10"/>
        <rFont val="Arial"/>
        <family val="2"/>
      </rPr>
      <t>But, analyses are  not reported on time (punctuality)</t>
    </r>
  </si>
  <si>
    <t>Reports provided to Nokia attend to:
- Type and amount of analyses
- Quality of analyses to support decision making
- Punctuality
- Retail module used as source of information</t>
  </si>
  <si>
    <t>Reports provided to Nokia attend to:
- Type and amount of analyses
- Quality of analyses to support decision making
- Punctuality
- Retail module used as source of information
Additionally, reports are well evaluated by Nokia's managers (Retail Channel Manager, Sales Director, General Manager) as an important tool to take decisions.</t>
  </si>
  <si>
    <t>2.6 - PMO's follow up</t>
  </si>
  <si>
    <r>
      <t xml:space="preserve">2.6.1 - PMO on time: </t>
    </r>
    <r>
      <rPr>
        <sz val="10"/>
        <rFont val="Arial"/>
        <family val="2"/>
      </rPr>
      <t>activities of PMO developed on time</t>
    </r>
  </si>
  <si>
    <t>PMO report</t>
  </si>
  <si>
    <t>&gt; 10% of delayed activities</t>
  </si>
  <si>
    <t>&gt;5% to &lt;=10% of delayed activities</t>
  </si>
  <si>
    <t>&lt;=5% of delayed activities</t>
  </si>
  <si>
    <t>0% of delayed activities</t>
  </si>
  <si>
    <r>
      <t xml:space="preserve">2.6.2 - PMO's sessions attendance: </t>
    </r>
    <r>
      <rPr>
        <sz val="10"/>
        <rFont val="Arial"/>
        <family val="2"/>
      </rPr>
      <t>attend to PMO weekly meetings</t>
    </r>
  </si>
  <si>
    <t>&lt;80% of PMO sessions attended</t>
  </si>
  <si>
    <t>&gt;=80% &lt;90% of PMO sessions attended</t>
  </si>
  <si>
    <t>&gt;=90% of PMO sessions attended</t>
  </si>
  <si>
    <t>100% of PMO sessions attended and Vendor proactively input activities in PMO</t>
  </si>
  <si>
    <t>3.1 - Supervision Model</t>
  </si>
  <si>
    <r>
      <t xml:space="preserve">3.1.1 - Supervision process: </t>
    </r>
    <r>
      <rPr>
        <sz val="10"/>
        <rFont val="Arial"/>
        <family val="2"/>
      </rPr>
      <t>indirect and direct supervision planned and executed according to Nokia's guidelines:
- Supervision planning
- Number of direct and indirect supervisions
- Quality of supervision (evaluation + feedback "rituals" + action plan development and follow up)</t>
    </r>
  </si>
  <si>
    <t>Agency Report +
Market Visit Sample:
- 3 evaluations done by Retail Country Manager (one each month) – WEIGHT: 40% of the whole score
- 1 evaluation at the end of the quarter conducted by Retail Country Manager, LTA Retail Managers and Vendor’s Retail Managers – WEIGHT: 60% of the whole score
• Market sample should consider 10 stores (HQ, A, B and C) to be elected in evaluation’s day</t>
  </si>
  <si>
    <t>Indirect and direct supervision not planned or executed according to Nokia's guidelines, happening one of the following facts:
- Supervision not planned
- &lt;80% of number of direct supervisions
- &lt;50% of indirect supervisions
- Low quality of supervision (evaluation process + feedback "rituals" + action plan development and follow up)</t>
  </si>
  <si>
    <t>Indirect and direct supervision planned and executed according to Nokia's guidelines:
- Supervision planning
- &gt;=80% &lt;100% of number of direct supervisions
- &gt;=50% &lt;80% of indirect supervisions
- High quality of supervision (evaluation process + feedback "rituals" + action plan development and follow up)</t>
  </si>
  <si>
    <t>Indirect and direct supervision planned and executed according to Nokia's guidelines:
- Supervision planning
- &gt;=80% &lt;100% of number of direct and indirect supervisions
- High quality of supervision (evaluation process + feedback "rituals" + action plan development and follow up)</t>
  </si>
  <si>
    <t>Indirect and direct supervision planned and executed according to Nokia's guidelines:
- Supervision planning
- &gt;=100% of number of direct and indirect supervisions
- High quality of supervision (evaluation process + feedback "rituals" + action plan development and follow up)</t>
  </si>
  <si>
    <r>
      <t>3.1.2 - Manager's supervision:</t>
    </r>
    <r>
      <rPr>
        <sz val="10"/>
        <rFont val="Arial"/>
        <family val="2"/>
      </rPr>
      <t xml:space="preserve"> supervisors are formally evaluated by Managers:
- Supervisor's performance (quantitative targets, POS execution and team performance)
- Way of working (leadership, coaching, planning, problem-solving, supervision etc)</t>
    </r>
  </si>
  <si>
    <t>There is no formal manager's supervision process in place</t>
  </si>
  <si>
    <r>
      <t xml:space="preserve">Supervisors are formally evaluated by Managers </t>
    </r>
    <r>
      <rPr>
        <u/>
        <sz val="10"/>
        <rFont val="Arial"/>
        <family val="2"/>
      </rPr>
      <t>at least quarterly basis</t>
    </r>
    <r>
      <rPr>
        <sz val="10"/>
        <rFont val="Arial"/>
        <family val="2"/>
      </rPr>
      <t>:
- Supervisor's performance (quantitative targets, execution and quality of their teams)
- Way of working (leadership, coaching, planning, problem-solving, supervision etc)</t>
    </r>
  </si>
  <si>
    <r>
      <t xml:space="preserve">Supervisors are formally evaluated by Managers </t>
    </r>
    <r>
      <rPr>
        <u/>
        <sz val="10"/>
        <rFont val="Arial"/>
        <family val="2"/>
      </rPr>
      <t>at least bi-monthly basis</t>
    </r>
    <r>
      <rPr>
        <sz val="10"/>
        <rFont val="Arial"/>
        <family val="2"/>
      </rPr>
      <t>:
- Supervisor's performance (quantitative targets, execution and quality of their teams)
- Way of working (leadership, coaching, planning, problem-solving, supervision etc)</t>
    </r>
  </si>
  <si>
    <r>
      <t xml:space="preserve">Supervisors are formally evaluated by Managers </t>
    </r>
    <r>
      <rPr>
        <u/>
        <sz val="10"/>
        <rFont val="Arial"/>
        <family val="2"/>
      </rPr>
      <t>at least monthly basis</t>
    </r>
    <r>
      <rPr>
        <sz val="10"/>
        <rFont val="Arial"/>
        <family val="2"/>
      </rPr>
      <t>:
- Supervisor's performance (quantitative targets, execution and quality of their teams)
- Way of working (leadership, coaching, planning, problem- solving, supervision etc)</t>
    </r>
  </si>
  <si>
    <t>3.2 - FEG (Field Execution Guide)</t>
  </si>
  <si>
    <r>
      <t xml:space="preserve">3.2.1 - FEG implementation: </t>
    </r>
    <r>
      <rPr>
        <sz val="10"/>
        <rFont val="Arial"/>
        <family val="2"/>
      </rPr>
      <t>FEG implemented according to Nokia's guidelines in terms of:
- Planning
- Relationship
- Communication
- Execution (visit steps, POS dominance)
- Field force know and apply service level according to Nokia's guidelines
- Field Force clearly present high level of sales skills</t>
    </r>
  </si>
  <si>
    <t>FEG implemented in &lt;70% of stores according to Nokia's guidelines in terms of:
- Planning
- Relationship
- Communication
- Execution (visit steps and POS dominance)
- Field force know and apply service level according to Nokia's guidelines
- Field Force clearly present high level of sales skills</t>
  </si>
  <si>
    <t>FEG implemented in &gt;=70% &lt;80% of stores according to Nokia's guidelines in terms of:
- Planning
- Relationship
- Communication
- Execution (visit steps and POS dominance)
- Field force know and apply service level according to Nokia's guidelines
- Field Force clearly present high level of sales skills</t>
  </si>
  <si>
    <t>FEG implemented in &gt;=80% &lt;90% of stores according to Nokia's guidelines in terms of:
- Planning
- Relationship
- Communication
- Execution (visit steps and POS dominance)
- Field force know and apply service level according to Nokia's guidelines
- Field Force clearly present high level of sales skills</t>
  </si>
  <si>
    <t>FEG implemented in &gt;=90% of stores according to Nokia's guidelines in terms of:
- Planning
- Relationship
- Communication
- Execution (visit steps and POS dominance)
- Field force know and apply service level according to Nokia's guidelines
- Field Force clearly present high level of sales skills</t>
  </si>
  <si>
    <t>3.3 - MEG (Merchandising Execution Guide)</t>
  </si>
  <si>
    <r>
      <t xml:space="preserve">3.3.1 - MEG implementation: </t>
    </r>
    <r>
      <rPr>
        <sz val="10"/>
        <rFont val="Arial"/>
        <family val="2"/>
      </rPr>
      <t>MEG implemented according to Nokia's guidelines in terms of:
- Cycle execution (right material, right time, right POS)
- Right POP material portfolio according to each store classification
- Right POP material implemented according to adequated Spaces in the POS
- POP Material implemented in all Database (HQ, A, B and C)</t>
    </r>
  </si>
  <si>
    <t>MEG implemented presenting any issue according to Nokia's guidelines in terms of:
- Cycle execution
- Right POP material portfolio according to each store classification
- Right POP material implemented according to adequated Spaces in the POS
And POP material not implemented in Stores HQ and A</t>
  </si>
  <si>
    <t>MEG implemented according to Nokia's guidelines in terms of:
- Cycle execution
- Right POP material portfolio according to each store classification
- Right POP material implemented according to adequated Spaces in the POS
- POP Material implemented in Stores HQ and A</t>
  </si>
  <si>
    <t>MEG implemented according to Nokia's guidelines in terms of:
- Cycle execution
- Right POP material portfolio according to each store classification
- Right POP material implemented according to adequated Spaces in the POS
- POP Material implemented in all Database (HQ, A, B and C)</t>
  </si>
  <si>
    <t>3.4 - SOT (Sales objectives and Tracking)</t>
  </si>
  <si>
    <r>
      <t>3.4.1 - SOT implementation:</t>
    </r>
    <r>
      <rPr>
        <sz val="10"/>
        <rFont val="Arial"/>
        <family val="2"/>
      </rPr>
      <t xml:space="preserve"> SOT implemented according to Nokia's guidelines with clear monitoring, communication process and people commitment</t>
    </r>
  </si>
  <si>
    <t>SOT implemented presenting any issue according to Nokia's guidelines</t>
  </si>
  <si>
    <r>
      <t xml:space="preserve">SOT implemented according to Nokia's guidelines with clear monitoring, communication process and people commitment.
Managers, supervisors and reps are fully aware of their </t>
    </r>
    <r>
      <rPr>
        <u/>
        <sz val="10"/>
        <rFont val="Arial"/>
        <family val="2"/>
      </rPr>
      <t>consolidated targets and current achievements.</t>
    </r>
  </si>
  <si>
    <r>
      <t xml:space="preserve">SOT implemented according to Nokia's guidelines with clear monitoring, communication process and people commitment.
Managers, supervisors and reps are fully aware of their targets and current achievements </t>
    </r>
    <r>
      <rPr>
        <u/>
        <sz val="10"/>
        <rFont val="Arial"/>
        <family val="2"/>
      </rPr>
      <t>at least per product price band.</t>
    </r>
  </si>
  <si>
    <r>
      <t xml:space="preserve">SOT implemented according to Nokia's guidelines with clear monitoring, communication process and people commitment.
Managers, supervisors and reps are fully aware of their targets and current achievements </t>
    </r>
    <r>
      <rPr>
        <u/>
        <sz val="10"/>
        <rFont val="Arial"/>
        <family val="2"/>
      </rPr>
      <t>per product price range and key products.</t>
    </r>
  </si>
  <si>
    <t>4.1 - Weighted Distribution</t>
  </si>
  <si>
    <r>
      <t xml:space="preserve">4.1.1 - Weighted distribution target: </t>
    </r>
    <r>
      <rPr>
        <sz val="10"/>
        <rFont val="Arial"/>
        <family val="2"/>
      </rPr>
      <t>Achieve weighted distribution target in region's covered by the Retail Program*
*Important: For countries regionally managed, each region must be on target with weighted distribution</t>
    </r>
  </si>
  <si>
    <t>Internal Data:
(Sell Out Nokia DNA Collection / Total Sell Out Nokia Carriers)</t>
  </si>
  <si>
    <t>&lt;90% of target accomplishment</t>
  </si>
  <si>
    <t>&gt;=90% &lt;100% of target accomplishment</t>
  </si>
  <si>
    <t>&gt;=100% &lt;105% of target accomplishment</t>
  </si>
  <si>
    <t>&gt;=105% of target accomplishment</t>
  </si>
  <si>
    <t>4.2 - Trade Reps Productivity</t>
  </si>
  <si>
    <r>
      <t xml:space="preserve">4.2.1 - Trade Reps productivity target: </t>
    </r>
    <r>
      <rPr>
        <sz val="10"/>
        <rFont val="Arial"/>
        <family val="2"/>
      </rPr>
      <t>(Calls month / Number of Reps / Working Days)</t>
    </r>
  </si>
  <si>
    <t>Agency Report (Cards signeds prooving calls done in POS)</t>
  </si>
  <si>
    <t>&lt;14 visits per day</t>
  </si>
  <si>
    <t>&gt;=14 &lt;17visits per day</t>
  </si>
  <si>
    <t>4.3 - Trade Reps Calls Month</t>
  </si>
  <si>
    <r>
      <t xml:space="preserve">4.3.1 - Trade Reps Calls Month: </t>
    </r>
    <r>
      <rPr>
        <sz val="10"/>
        <rFont val="Arial"/>
        <family val="2"/>
      </rPr>
      <t>Total calls month accomplished vs Planned Calls (number of reps X productivity target X working days)</t>
    </r>
  </si>
  <si>
    <t>Last Half</t>
  </si>
  <si>
    <t>&lt;85% of calls accomplishment</t>
  </si>
  <si>
    <t>&gt;=85% &lt;95% of calls accomplishment</t>
  </si>
  <si>
    <t>&gt;95% &lt;=100% of calls accomplishment</t>
  </si>
  <si>
    <t>4.4 - Trade Reps Calls Accomplishment</t>
  </si>
  <si>
    <r>
      <t>4.4.1 - Trade Reps Calls Accomplishment:</t>
    </r>
    <r>
      <rPr>
        <sz val="10"/>
        <rFont val="Arial"/>
        <family val="2"/>
      </rPr>
      <t xml:space="preserve"> accomplish to calls reported monthly</t>
    </r>
  </si>
  <si>
    <t>Retail Audit (Atento)</t>
  </si>
  <si>
    <t>&gt;=85% &lt;90% of calls accomplishment</t>
  </si>
  <si>
    <t>&gt;=90% &lt;=95% of calls accomplishment</t>
  </si>
  <si>
    <t>&gt;=95% of calls accomplishment</t>
  </si>
  <si>
    <t>4.5 - Sales Reps presence</t>
  </si>
  <si>
    <r>
      <t xml:space="preserve">4.5.1 - Sales Reps presence accomplishment: </t>
    </r>
    <r>
      <rPr>
        <sz val="10"/>
        <rFont val="Arial"/>
        <family val="2"/>
      </rPr>
      <t>Commitment to service level in stores covered by Sales Reps, measuring average time of stores without sales reps (it must consider replacement and vacation of Field Force)</t>
    </r>
  </si>
  <si>
    <t>Agency Report (Cards signed comproving visit in POS)</t>
  </si>
  <si>
    <t>&lt;85% of target accomplishment</t>
  </si>
  <si>
    <t>&gt;=85% &lt;90% of target accomplishment</t>
  </si>
  <si>
    <t>&gt;=90% &lt;=100% of target accomplishment</t>
  </si>
  <si>
    <t>4.6 - Sales Volume</t>
  </si>
  <si>
    <r>
      <t>4.6.1 - Sales Volume target:</t>
    </r>
    <r>
      <rPr>
        <sz val="10"/>
        <rFont val="Arial"/>
        <family val="2"/>
      </rPr>
      <t xml:space="preserve"> achieve sales volume target for stores covered by Sales Reps</t>
    </r>
  </si>
  <si>
    <t>Data Report</t>
  </si>
  <si>
    <t>4.7 - Market Share</t>
  </si>
  <si>
    <r>
      <t xml:space="preserve">4.7.1 - Market Share target: </t>
    </r>
    <r>
      <rPr>
        <sz val="10"/>
        <rFont val="Arial"/>
        <family val="2"/>
      </rPr>
      <t>achieve market share target for stores covered by Sales Reps</t>
    </r>
  </si>
  <si>
    <t>Data Report
(Nielsen if available)</t>
  </si>
  <si>
    <t>4.8 - Share of Visibility</t>
  </si>
  <si>
    <r>
      <t xml:space="preserve">4.8.1 - Share of Visibility target: </t>
    </r>
    <r>
      <rPr>
        <sz val="10"/>
        <rFont val="Arial"/>
        <family val="2"/>
      </rPr>
      <t>achieve share of visibility target</t>
    </r>
  </si>
  <si>
    <t>In Store Metrics
 - Nielsen</t>
  </si>
  <si>
    <t>4.9 - Store's staff training</t>
  </si>
  <si>
    <r>
      <t>4.9.1 - Nokia Noquea target:</t>
    </r>
    <r>
      <rPr>
        <sz val="10"/>
        <rFont val="Arial"/>
        <family val="2"/>
      </rPr>
      <t xml:space="preserve"> achieve Nokia Noquea's quantitative target according to Nokia's guidelines</t>
    </r>
  </si>
  <si>
    <t>Agency report (Validated by Mkt Services)</t>
  </si>
  <si>
    <t>&lt;90% of target accomplishment according to Nokia's guideline</t>
  </si>
  <si>
    <t>&gt;=90% &lt;95% target accomplishment according to Nokia's guidelines</t>
  </si>
  <si>
    <t>&gt;=95% of target accomplishment according to Nokia's guidelines</t>
  </si>
  <si>
    <t>&gt;=100% of target accomplishment according to Nokia's guidelines</t>
  </si>
  <si>
    <r>
      <t>4.9.2 - L1 training target:</t>
    </r>
    <r>
      <rPr>
        <sz val="10"/>
        <rFont val="Arial"/>
        <family val="2"/>
      </rPr>
      <t xml:space="preserve"> achieve L1 training quantitative target according to Nokia's guidelines</t>
    </r>
  </si>
  <si>
    <t>5.1 - Offices</t>
  </si>
  <si>
    <r>
      <t>5.1.1 - Offices' coverage:</t>
    </r>
    <r>
      <rPr>
        <sz val="10"/>
        <rFont val="Arial"/>
        <family val="2"/>
      </rPr>
      <t xml:space="preserve"> offices available for supervisors and managers to execute planning and controlling activities</t>
    </r>
  </si>
  <si>
    <t>Offices available for &lt;80% of supervisors and managers.</t>
  </si>
  <si>
    <t>Offices available for &gt;=80% &lt;90% of supervisors and managers.
To the others (&gt;=10% &lt;20%) without office, telecommuting facility is provided (computer, high-speed internet, fax and printer).</t>
  </si>
  <si>
    <t>Offices available for &gt;=90% of supervisors and managers.
To the others (&lt;=10%) without office, telecommuting facility is provided (computer, high-speed internet, fax and printer).</t>
  </si>
  <si>
    <t>Offices available for 100% of supervisors and managers and 80% of Reps</t>
  </si>
  <si>
    <r>
      <t>5.1.2 - Offices' facillities:</t>
    </r>
    <r>
      <rPr>
        <sz val="10"/>
        <rFont val="Arial"/>
        <family val="2"/>
      </rPr>
      <t xml:space="preserve"> offices must present at least:
- Work station with computers, high-speed internet and telephone
- IT Network
- Fax
- Conference call facility
- Meeting Room (10 people)
- Training facilities
In compliance with FF fair labour practises (Occupational health and safety protection and employee amenities)</t>
    </r>
  </si>
  <si>
    <t>&lt;80% of the offices present at least:
- Work station with computers, high-speed internet and telephone
- IT Network
- Fax
- Conference call facility
- Meeting Room (10 people)
- Training facilities
In compliance with FF labour practises (Occupational health and safety protection and employee amenities)</t>
  </si>
  <si>
    <t>&gt;=80% &lt;90% of the offices present at least:
- Work station with computers, high-speed internet and telephone
- IT Network
- Fax
- Conference call facility
- Meeting Room (10 people)
- Training facilities
In compliance with FF labour practises (Occupational health and safety protection and Employee amenities)</t>
  </si>
  <si>
    <t>&gt;=90% &lt;100% of the offices present at least:
- Work station with computers, high-speed internet and telephone
- IT Network
- Fax
- Conference call facility
- Meeting Room (10 people)
- Training facilities
In compliance with FF fair labour practises (Occupational health and safety protection and Employee amenities)</t>
  </si>
  <si>
    <t>100% of the offices present at least:
- Work station with computers, high-speed internet and telephone
- IT Network
- Fax
- Conference call facility
- Meeting Room (10 people)
- Training facilities
- Video-conference connecting all offices
In compliance with FF fair labour practises (Occupational health and safety protection and Employee amenities)</t>
  </si>
  <si>
    <t>5.2 - Warehouses</t>
  </si>
  <si>
    <r>
      <t>5.2.1 - Warehouses' coverage:</t>
    </r>
    <r>
      <rPr>
        <sz val="10"/>
        <rFont val="Arial"/>
        <family val="2"/>
      </rPr>
      <t xml:space="preserve"> warehouses available in main cities pre-defined by Retail Country Manager and to the other cities provide adequated conditions to storage POP material</t>
    </r>
  </si>
  <si>
    <t>Warehouses not available in main cities pre-define by Country Retail Manager</t>
  </si>
  <si>
    <t>Warehouses available in main cities pre-defined by Country Retail Manager</t>
  </si>
  <si>
    <t>Warehouses available in main cities pre-defined by Retail Country Manager and to the other cities provide adequated conditions to storage POP material</t>
  </si>
  <si>
    <t>Warehouses available in &gt;=80% of the cities where supervisors are allocated and to the other cities provide adequated conditions to storage POP material</t>
  </si>
  <si>
    <r>
      <t>5.2.2 - Warehouses' infra-structure:</t>
    </r>
    <r>
      <rPr>
        <sz val="10"/>
        <rFont val="Arial"/>
        <family val="2"/>
      </rPr>
      <t xml:space="preserve"> 20% of warehouses, which represent 80% of POP material volume, must be structured at least with:
- Available room to storage the necessary POP material Volume (at least 15 m3)
- Security and Insurance policy
- Inbound and outbound controlling of POP material
- Weekly inventory report</t>
    </r>
  </si>
  <si>
    <r>
      <t xml:space="preserve">20% of warehouses, which represent 80% of POP material volume, </t>
    </r>
    <r>
      <rPr>
        <u/>
        <sz val="10"/>
        <rFont val="Arial"/>
        <family val="2"/>
      </rPr>
      <t xml:space="preserve">are not structured </t>
    </r>
    <r>
      <rPr>
        <sz val="10"/>
        <rFont val="Arial"/>
        <family val="2"/>
      </rPr>
      <t>at least with:
- Available room to storage the necessary POP material Volume (at least 15 m3)
- Security and Insurance policy
- Inbound and outbound controlling of POP material
- Weekly inventory report</t>
    </r>
  </si>
  <si>
    <t>20% of warehouses, which represent 80% of POP material volume, are structured at least with:
- Available room to storage the necessary POP material Volume (at least 15 m3)
- Security and Insurance policy
- Inbound and outbound controlling of POP material
- Weekly inventory report</t>
  </si>
  <si>
    <r>
      <t xml:space="preserve">20% of warehouses, which represent 80% of POP material volume, are structured at least with:
- Available room to storage the necessary POP material Volume (at least 15 m3)
- Security and Insurance policy
- Inbound and outbound controlling of POP material
- Weekly inventory report
</t>
    </r>
    <r>
      <rPr>
        <u/>
        <sz val="10"/>
        <rFont val="Arial"/>
        <family val="2"/>
      </rPr>
      <t>Additionally, there is inventory control system to manage the POP material</t>
    </r>
  </si>
  <si>
    <t>5.3 - Back-office</t>
  </si>
  <si>
    <r>
      <t>5.3.1 - Service level from Back-office:</t>
    </r>
    <r>
      <rPr>
        <sz val="10"/>
        <rFont val="Arial"/>
        <family val="2"/>
      </rPr>
      <t xml:space="preserve"> back-office provides service level assuring the adequated support to the front-end team demands (Field force focus = execution)</t>
    </r>
  </si>
  <si>
    <t>Climate Survey (Evaluation Block: Back-office)</t>
  </si>
  <si>
    <t>Back-office don't provide the adequated service level for all demand from front-end team</t>
  </si>
  <si>
    <t>Back-office provides service level assuring the adequated support to the front-end team demands (Field force focus = execution)</t>
  </si>
  <si>
    <t>6.1 - Innovative Solutions</t>
  </si>
  <si>
    <r>
      <t>6.1.1 - New Solutions:</t>
    </r>
    <r>
      <rPr>
        <sz val="10"/>
        <rFont val="Arial"/>
        <family val="2"/>
      </rPr>
      <t xml:space="preserve"> At least one </t>
    </r>
    <r>
      <rPr>
        <u/>
        <sz val="10"/>
        <rFont val="Arial"/>
        <family val="2"/>
      </rPr>
      <t>relevant</t>
    </r>
    <r>
      <rPr>
        <sz val="10"/>
        <rFont val="Arial"/>
        <family val="2"/>
      </rPr>
      <t xml:space="preserve"> new solution* which can be a tool, competitor's benchmark or new modus operandi that leverages service level of current program.
*New Solution can also be pre-required in agreement between retail manager and Vendor</t>
    </r>
  </si>
  <si>
    <t>Didn't present any new solution</t>
  </si>
  <si>
    <t>At least one new solution successfull implemented</t>
  </si>
  <si>
    <t>At least one new solution implemented resulting in Best Practice for Retail Program</t>
  </si>
  <si>
    <t>6.2 - Resources optimization</t>
  </si>
  <si>
    <r>
      <t>6.2.1 - Resources Optimization:</t>
    </r>
    <r>
      <rPr>
        <sz val="10"/>
        <rFont val="Arial"/>
        <family val="2"/>
      </rPr>
      <t xml:space="preserve"> At least one </t>
    </r>
    <r>
      <rPr>
        <u/>
        <sz val="10"/>
        <rFont val="Arial"/>
        <family val="2"/>
      </rPr>
      <t xml:space="preserve">relevant </t>
    </r>
    <r>
      <rPr>
        <sz val="10"/>
        <rFont val="Arial"/>
        <family val="2"/>
      </rPr>
      <t>improvement in current resources or processes that optimizes Vendor's activites representing cost savings for the program, which must be reoriented for improvements in current program's activities</t>
    </r>
  </si>
  <si>
    <t>At least one relevant improvement  in current resources or processes successfull implemented resulting in cost savings of at least 10% a month program cost</t>
  </si>
  <si>
    <t>At least one relevant improvement  in current resources or processes successfull implemented resulting in cost savings of at least 10% and becoming Best Practice for Retail Program</t>
  </si>
  <si>
    <t>6.3 - TBD by Retail Country Manager</t>
  </si>
  <si>
    <t>6.3.1 - TBD by Retail Country Manager (Any local issue to follow)</t>
  </si>
  <si>
    <r>
      <t>1.2.1 - Retail team training planning:</t>
    </r>
    <r>
      <rPr>
        <sz val="10"/>
        <rFont val="Arial"/>
        <family val="2"/>
      </rPr>
      <t xml:space="preserve"> training sessions planned according to brand's guidelines in order to provide to field force:
- Product and technology
- Operational skills (MEG, FEG etc)
- Soft skills (selling skills, supervision skills, coaching, leadership, planning etc)</t>
    </r>
  </si>
  <si>
    <r>
      <t>1.2.2 - Training Execution (RP Vendor):</t>
    </r>
    <r>
      <rPr>
        <sz val="10"/>
        <rFont val="Arial"/>
        <family val="2"/>
      </rPr>
      <t xml:space="preserve"> training sessions executed as planned according to brand's guidelines:
- Operational skills (MEG, FEG etc)
- Soft skills (selling skills, supervision skills, coaching, leadership, planning etc)</t>
    </r>
  </si>
  <si>
    <r>
      <t>1.4.1 - People motivated with retail program:</t>
    </r>
    <r>
      <rPr>
        <sz val="10"/>
        <rFont val="Arial"/>
        <family val="2"/>
      </rPr>
      <t xml:space="preserve"> Staff commited to brand's retail program objectives</t>
    </r>
  </si>
  <si>
    <r>
      <t xml:space="preserve">1.4.2 - Proud of representing the  brand: </t>
    </r>
    <r>
      <rPr>
        <sz val="10"/>
        <rFont val="Arial"/>
        <family val="2"/>
      </rPr>
      <t>Field Force is proud of representing brand in POS</t>
    </r>
  </si>
  <si>
    <r>
      <t>1.5.1 - Payroll:</t>
    </r>
    <r>
      <rPr>
        <sz val="10"/>
        <rFont val="Arial"/>
        <family val="2"/>
      </rPr>
      <t xml:space="preserve"> transparency with Staff and brand presenting clearly payroll, compensation, working expenses, benefits and receipts done on time</t>
    </r>
  </si>
  <si>
    <t>Agency Report (present photocopy of documents that justify payment of salaries and benefits)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</si>
</sst>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scheme val="minor"/>
    </font>
    <font>
      <sz val="12"/>
      <color indexed="9"/>
      <name val="Arial"/>
      <family val="2"/>
    </font>
    <font>
      <b/>
      <sz val="16"/>
      <color indexed="9"/>
      <name val="Arial"/>
      <family val="2"/>
    </font>
    <font>
      <sz val="12"/>
      <name val="Arial"/>
      <family val="2"/>
    </font>
    <font>
      <sz val="10"/>
      <name val="Arial"/>
      <family val="2"/>
    </font>
    <font>
      <b/>
      <sz val="10"/>
      <color indexed="9"/>
      <name val="Arial"/>
      <family val="2"/>
    </font>
    <font>
      <b/>
      <sz val="10"/>
      <name val="Arial"/>
      <family val="2"/>
    </font>
    <font>
      <b/>
      <sz val="12"/>
      <name val="Arial"/>
      <family val="2"/>
    </font>
    <font>
      <u/>
      <sz val="10"/>
      <name val="Arial"/>
      <family val="2"/>
    </font>
    <font>
      <sz val="10"/>
      <color indexed="10"/>
      <name val="Arial"/>
      <family val="2"/>
    </font>
    <font>
      <b/>
      <sz val="8"/>
      <color indexed="81"/>
      <name val="Tahoma"/>
      <family val="2"/>
    </font>
    <font>
      <sz val="8"/>
      <color indexed="81"/>
      <name val="Tahoma"/>
      <family val="2"/>
    </font>
  </fonts>
  <fills count="8">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10"/>
        <bgColor indexed="64"/>
      </patternFill>
    </fill>
    <fill>
      <patternFill patternType="solid">
        <fgColor indexed="43"/>
        <bgColor indexed="64"/>
      </patternFill>
    </fill>
    <fill>
      <patternFill patternType="solid">
        <fgColor indexed="17"/>
        <bgColor indexed="64"/>
      </patternFill>
    </fill>
    <fill>
      <patternFill patternType="solid">
        <fgColor indexed="12"/>
        <bgColor indexed="64"/>
      </patternFill>
    </fill>
  </fills>
  <borders count="26">
    <border>
      <left/>
      <right/>
      <top/>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style="thin">
        <color indexed="64"/>
      </left>
      <right style="thin">
        <color indexed="55"/>
      </right>
      <top style="thin">
        <color indexed="64"/>
      </top>
      <bottom style="thin">
        <color indexed="55"/>
      </bottom>
      <diagonal/>
    </border>
    <border>
      <left style="thin">
        <color indexed="55"/>
      </left>
      <right style="thin">
        <color indexed="55"/>
      </right>
      <top style="thin">
        <color indexed="64"/>
      </top>
      <bottom style="thin">
        <color indexed="55"/>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55"/>
      </right>
      <top/>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55"/>
      </right>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55"/>
      </right>
      <top style="thin">
        <color indexed="64"/>
      </top>
      <bottom/>
      <diagonal/>
    </border>
    <border>
      <left style="thin">
        <color indexed="64"/>
      </left>
      <right style="thin">
        <color indexed="55"/>
      </right>
      <top/>
      <bottom/>
      <diagonal/>
    </border>
    <border>
      <left style="thin">
        <color indexed="55"/>
      </left>
      <right style="thin">
        <color indexed="64"/>
      </right>
      <top style="thin">
        <color indexed="55"/>
      </top>
      <bottom/>
      <diagonal/>
    </border>
    <border>
      <left style="thin">
        <color indexed="64"/>
      </left>
      <right style="thin">
        <color indexed="55"/>
      </right>
      <top/>
      <bottom style="thin">
        <color indexed="64"/>
      </bottom>
      <diagonal/>
    </border>
    <border>
      <left style="thin">
        <color indexed="55"/>
      </left>
      <right style="thin">
        <color indexed="64"/>
      </right>
      <top/>
      <bottom style="thin">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style="thin">
        <color indexed="55"/>
      </left>
      <right style="thin">
        <color indexed="64"/>
      </right>
      <top/>
      <bottom style="thin">
        <color indexed="55"/>
      </bottom>
      <diagonal/>
    </border>
    <border>
      <left style="thin">
        <color indexed="55"/>
      </left>
      <right style="thin">
        <color indexed="64"/>
      </right>
      <top style="thin">
        <color indexed="64"/>
      </top>
      <bottom/>
      <diagonal/>
    </border>
    <border>
      <left style="thin">
        <color indexed="55"/>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53">
    <xf numFmtId="0" fontId="0" fillId="0" borderId="0" xfId="0"/>
    <xf numFmtId="0" fontId="0" fillId="2" borderId="0" xfId="0" applyFill="1"/>
    <xf numFmtId="0" fontId="0" fillId="2" borderId="0" xfId="0" applyFill="1" applyAlignment="1">
      <alignment horizontal="center"/>
    </xf>
    <xf numFmtId="0" fontId="2" fillId="2" borderId="0" xfId="0" applyFont="1" applyFill="1"/>
    <xf numFmtId="0" fontId="3" fillId="0" borderId="0" xfId="0" applyFont="1" applyAlignment="1">
      <alignment vertical="center" wrapText="1"/>
    </xf>
    <xf numFmtId="0" fontId="4" fillId="0" borderId="0" xfId="0" applyFont="1"/>
    <xf numFmtId="0" fontId="0" fillId="0" borderId="0" xfId="0" applyAlignment="1">
      <alignment horizontal="center"/>
    </xf>
    <xf numFmtId="0" fontId="0" fillId="0" borderId="0" xfId="0" applyAlignment="1">
      <alignment horizontal="left"/>
    </xf>
    <xf numFmtId="0" fontId="5" fillId="0" borderId="0" xfId="0" applyFont="1"/>
    <xf numFmtId="164" fontId="0" fillId="0" borderId="0" xfId="0" applyNumberFormat="1" applyAlignment="1">
      <alignment horizontal="center"/>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9" fontId="7" fillId="0" borderId="3" xfId="1" applyFont="1" applyBorder="1" applyAlignment="1">
      <alignment horizontal="center" vertical="center" wrapText="1"/>
    </xf>
    <xf numFmtId="0" fontId="0" fillId="0" borderId="0" xfId="0" applyAlignment="1">
      <alignment horizontal="left" vertical="center" wrapText="1"/>
    </xf>
    <xf numFmtId="0" fontId="5" fillId="0" borderId="0" xfId="0" applyFont="1" applyAlignment="1">
      <alignment horizontal="center" vertical="center" wrapText="1"/>
    </xf>
    <xf numFmtId="164" fontId="0" fillId="0" borderId="0" xfId="0" applyNumberFormat="1" applyAlignment="1">
      <alignment horizontal="center" vertical="center" wrapText="1"/>
    </xf>
    <xf numFmtId="0" fontId="7" fillId="0" borderId="0" xfId="0" applyFont="1" applyAlignment="1">
      <alignment horizontal="center"/>
    </xf>
    <xf numFmtId="0" fontId="7" fillId="0" borderId="0" xfId="0" applyFont="1" applyAlignment="1">
      <alignment horizontal="center" wrapText="1"/>
    </xf>
    <xf numFmtId="9" fontId="7" fillId="0" borderId="5" xfId="1" applyFont="1" applyBorder="1" applyAlignment="1">
      <alignment horizontal="left" vertical="center" wrapText="1"/>
    </xf>
    <xf numFmtId="0" fontId="7" fillId="0" borderId="5" xfId="0" applyFont="1" applyBorder="1" applyAlignment="1">
      <alignment horizontal="left" vertical="center" wrapText="1"/>
    </xf>
    <xf numFmtId="0" fontId="5" fillId="0" borderId="5" xfId="0" applyFont="1" applyBorder="1" applyAlignment="1">
      <alignment horizontal="center" vertical="center" wrapText="1"/>
    </xf>
    <xf numFmtId="164" fontId="7" fillId="0" borderId="5" xfId="0" applyNumberFormat="1" applyFont="1" applyBorder="1" applyAlignment="1">
      <alignment horizontal="center" vertical="center" wrapText="1"/>
    </xf>
    <xf numFmtId="9" fontId="7" fillId="0" borderId="5" xfId="1" applyFont="1" applyFill="1" applyBorder="1" applyAlignment="1">
      <alignment horizontal="center" vertical="center" wrapText="1"/>
    </xf>
    <xf numFmtId="0" fontId="5" fillId="0" borderId="5" xfId="0" applyFont="1"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vertical="center" wrapText="1"/>
    </xf>
    <xf numFmtId="9" fontId="7" fillId="0" borderId="1" xfId="1"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9" fontId="7" fillId="0" borderId="1" xfId="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0" xfId="0"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9" fontId="7" fillId="0" borderId="12" xfId="1" applyFont="1" applyBorder="1" applyAlignment="1">
      <alignment horizontal="left" vertical="center" wrapText="1"/>
    </xf>
    <xf numFmtId="0" fontId="7" fillId="0" borderId="12" xfId="0" applyFont="1" applyBorder="1" applyAlignment="1">
      <alignment horizontal="left" vertical="center" wrapText="1"/>
    </xf>
    <xf numFmtId="0" fontId="5" fillId="0" borderId="12" xfId="0" applyFont="1" applyBorder="1" applyAlignment="1">
      <alignment horizontal="center" vertical="center" wrapText="1"/>
    </xf>
    <xf numFmtId="164" fontId="7" fillId="0" borderId="12" xfId="0" applyNumberFormat="1" applyFont="1" applyBorder="1" applyAlignment="1">
      <alignment horizontal="center" vertical="center" wrapText="1"/>
    </xf>
    <xf numFmtId="9" fontId="7" fillId="0" borderId="12" xfId="1" applyFont="1" applyFill="1" applyBorder="1" applyAlignment="1">
      <alignment horizontal="center" vertical="center" wrapText="1"/>
    </xf>
    <xf numFmtId="0" fontId="0" fillId="0" borderId="12" xfId="0" applyBorder="1" applyAlignment="1">
      <alignment horizontal="center" vertical="center" wrapText="1"/>
    </xf>
    <xf numFmtId="0" fontId="0" fillId="0" borderId="12" xfId="0" applyBorder="1" applyAlignment="1">
      <alignment horizontal="left" vertical="center" wrapText="1"/>
    </xf>
    <xf numFmtId="0" fontId="5" fillId="0" borderId="12" xfId="0" applyFont="1" applyBorder="1" applyAlignment="1">
      <alignment horizontal="left" vertical="center" wrapText="1"/>
    </xf>
    <xf numFmtId="0" fontId="0" fillId="0" borderId="14" xfId="0" applyBorder="1" applyAlignment="1">
      <alignment horizontal="left" vertical="center" wrapText="1"/>
    </xf>
    <xf numFmtId="0" fontId="0" fillId="0" borderId="5" xfId="0" applyBorder="1" applyAlignment="1">
      <alignment horizontal="center" vertical="center" wrapText="1"/>
    </xf>
    <xf numFmtId="0" fontId="5" fillId="0" borderId="7" xfId="0" applyFont="1" applyBorder="1" applyAlignment="1">
      <alignment horizontal="left" vertical="center" wrapText="1"/>
    </xf>
    <xf numFmtId="0" fontId="0" fillId="0" borderId="2" xfId="0" applyBorder="1" applyAlignment="1">
      <alignment horizontal="center" vertical="center" wrapText="1"/>
    </xf>
    <xf numFmtId="0" fontId="5" fillId="0" borderId="2" xfId="0" applyFont="1" applyBorder="1" applyAlignment="1">
      <alignment horizontal="left" vertical="center" wrapText="1"/>
    </xf>
    <xf numFmtId="0" fontId="5" fillId="0" borderId="17" xfId="0" applyFont="1" applyBorder="1" applyAlignment="1">
      <alignment horizontal="left" vertical="center" wrapText="1"/>
    </xf>
    <xf numFmtId="9" fontId="7" fillId="0" borderId="13" xfId="1" applyFont="1" applyBorder="1" applyAlignment="1">
      <alignment horizontal="left" vertical="center" wrapText="1"/>
    </xf>
    <xf numFmtId="0" fontId="7" fillId="0" borderId="13" xfId="0" applyFont="1" applyBorder="1" applyAlignment="1">
      <alignment horizontal="left" vertical="center" wrapText="1"/>
    </xf>
    <xf numFmtId="0" fontId="5" fillId="0" borderId="13" xfId="0" applyFont="1" applyBorder="1" applyAlignment="1">
      <alignment horizontal="center" vertical="center" wrapText="1"/>
    </xf>
    <xf numFmtId="164" fontId="7" fillId="0" borderId="13" xfId="0" applyNumberFormat="1" applyFont="1" applyBorder="1" applyAlignment="1">
      <alignment horizontal="center" vertical="center" wrapText="1"/>
    </xf>
    <xf numFmtId="9" fontId="7" fillId="0" borderId="13" xfId="1" applyFont="1" applyFill="1" applyBorder="1" applyAlignment="1">
      <alignment horizontal="center" vertical="center" wrapText="1"/>
    </xf>
    <xf numFmtId="0" fontId="0" fillId="0" borderId="13" xfId="0" applyBorder="1" applyAlignment="1">
      <alignment horizontal="center" vertical="center" wrapText="1"/>
    </xf>
    <xf numFmtId="0" fontId="5" fillId="0" borderId="13" xfId="0" applyFont="1" applyBorder="1" applyAlignment="1">
      <alignment horizontal="left" vertical="center" wrapText="1"/>
    </xf>
    <xf numFmtId="0" fontId="5" fillId="0" borderId="19" xfId="0" applyFont="1" applyBorder="1" applyAlignment="1">
      <alignment horizontal="left" vertical="center" wrapText="1"/>
    </xf>
    <xf numFmtId="0" fontId="5" fillId="0" borderId="0" xfId="0" applyFont="1" applyAlignment="1">
      <alignment horizontal="left" vertical="center" wrapText="1"/>
    </xf>
    <xf numFmtId="0" fontId="8" fillId="0" borderId="20" xfId="0" applyFont="1" applyBorder="1" applyAlignment="1">
      <alignment horizontal="left" vertical="center" wrapText="1" indent="1"/>
    </xf>
    <xf numFmtId="0" fontId="7" fillId="0" borderId="21" xfId="0" applyFont="1" applyBorder="1" applyAlignment="1">
      <alignment horizontal="center" vertical="center" wrapText="1"/>
    </xf>
    <xf numFmtId="9" fontId="7" fillId="0" borderId="21" xfId="1" applyFont="1" applyBorder="1" applyAlignment="1">
      <alignment horizontal="center" vertical="center" wrapText="1"/>
    </xf>
    <xf numFmtId="9" fontId="7" fillId="0" borderId="21" xfId="1" applyFont="1" applyBorder="1" applyAlignment="1">
      <alignment horizontal="left" vertical="center" wrapText="1"/>
    </xf>
    <xf numFmtId="0" fontId="7" fillId="0" borderId="21" xfId="0" applyFont="1" applyBorder="1" applyAlignment="1">
      <alignment horizontal="left" vertical="center" wrapText="1"/>
    </xf>
    <xf numFmtId="0" fontId="5" fillId="0" borderId="21" xfId="0" applyFont="1" applyBorder="1" applyAlignment="1">
      <alignment horizontal="center" vertical="center" wrapText="1"/>
    </xf>
    <xf numFmtId="164" fontId="7" fillId="0" borderId="21" xfId="0" applyNumberFormat="1" applyFont="1" applyBorder="1" applyAlignment="1">
      <alignment horizontal="center" vertical="center" wrapText="1"/>
    </xf>
    <xf numFmtId="9" fontId="7" fillId="0" borderId="21" xfId="1" applyFont="1" applyFill="1" applyBorder="1" applyAlignment="1">
      <alignment horizontal="center" vertical="center" wrapText="1"/>
    </xf>
    <xf numFmtId="0" fontId="0" fillId="0" borderId="21" xfId="0" applyBorder="1" applyAlignment="1">
      <alignment horizontal="center" vertical="center" wrapText="1"/>
    </xf>
    <xf numFmtId="0" fontId="0" fillId="0" borderId="21" xfId="0"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0" fillId="2" borderId="0" xfId="0" applyFill="1" applyAlignment="1">
      <alignment horizontal="center" vertical="center" wrapText="1"/>
    </xf>
    <xf numFmtId="0" fontId="0" fillId="2" borderId="0" xfId="0" applyFill="1" applyAlignment="1">
      <alignment horizontal="left" vertical="center" wrapText="1"/>
    </xf>
    <xf numFmtId="0" fontId="5" fillId="2" borderId="0" xfId="0" applyFont="1" applyFill="1" applyAlignment="1">
      <alignment horizontal="center" vertical="center" wrapText="1"/>
    </xf>
    <xf numFmtId="0" fontId="0" fillId="2" borderId="0" xfId="0" applyFill="1" applyAlignment="1">
      <alignment vertical="center" wrapText="1"/>
    </xf>
    <xf numFmtId="9" fontId="7" fillId="0" borderId="3" xfId="1" applyFont="1" applyBorder="1" applyAlignment="1">
      <alignment horizontal="left" vertical="center" wrapText="1"/>
    </xf>
    <xf numFmtId="0" fontId="7" fillId="0" borderId="3" xfId="0" applyFont="1" applyBorder="1" applyAlignment="1">
      <alignment horizontal="left" vertical="center" wrapText="1"/>
    </xf>
    <xf numFmtId="164" fontId="7" fillId="0" borderId="3" xfId="0" applyNumberFormat="1" applyFont="1" applyBorder="1" applyAlignment="1">
      <alignment horizontal="center" vertical="center" wrapText="1"/>
    </xf>
    <xf numFmtId="9" fontId="7" fillId="0" borderId="3" xfId="1" applyFont="1" applyFill="1" applyBorder="1" applyAlignment="1">
      <alignment horizontal="center" vertical="center" wrapText="1"/>
    </xf>
    <xf numFmtId="0" fontId="0" fillId="0" borderId="3" xfId="0" applyBorder="1" applyAlignment="1">
      <alignment horizontal="center" vertical="center" wrapText="1"/>
    </xf>
    <xf numFmtId="0" fontId="5" fillId="0" borderId="3" xfId="0" applyFont="1" applyBorder="1" applyAlignment="1">
      <alignment horizontal="left" vertical="center" wrapText="1"/>
    </xf>
    <xf numFmtId="0" fontId="5" fillId="0" borderId="23" xfId="0" applyFont="1" applyBorder="1" applyAlignment="1">
      <alignment horizontal="left" vertical="center" wrapText="1"/>
    </xf>
    <xf numFmtId="9" fontId="7" fillId="0" borderId="2" xfId="1" applyFont="1" applyBorder="1" applyAlignment="1">
      <alignment horizontal="left" vertical="center" wrapText="1"/>
    </xf>
    <xf numFmtId="0" fontId="7" fillId="0" borderId="2" xfId="0" applyFont="1" applyBorder="1" applyAlignment="1">
      <alignment horizontal="left" vertical="center" wrapText="1"/>
    </xf>
    <xf numFmtId="0" fontId="5" fillId="0" borderId="2" xfId="0" applyFont="1" applyBorder="1" applyAlignment="1">
      <alignment horizontal="center" vertical="center" wrapText="1"/>
    </xf>
    <xf numFmtId="164" fontId="7" fillId="0" borderId="2" xfId="0" applyNumberFormat="1" applyFont="1" applyBorder="1" applyAlignment="1">
      <alignment horizontal="center" vertical="center" wrapText="1"/>
    </xf>
    <xf numFmtId="9" fontId="7" fillId="0" borderId="2" xfId="1" applyFont="1" applyFill="1" applyBorder="1" applyAlignment="1">
      <alignment horizontal="center" vertical="center" wrapText="1"/>
    </xf>
    <xf numFmtId="0" fontId="0" fillId="0" borderId="2" xfId="0" applyBorder="1" applyAlignment="1">
      <alignment horizontal="left" vertical="center" wrapText="1"/>
    </xf>
    <xf numFmtId="0" fontId="0" fillId="0" borderId="17" xfId="0" applyBorder="1" applyAlignment="1">
      <alignment horizontal="left" vertical="center" wrapText="1"/>
    </xf>
    <xf numFmtId="9" fontId="7" fillId="0" borderId="6" xfId="1" applyFont="1" applyBorder="1" applyAlignment="1">
      <alignment horizontal="left" vertical="center" wrapText="1"/>
    </xf>
    <xf numFmtId="0" fontId="7" fillId="0" borderId="6" xfId="0" applyFont="1" applyBorder="1" applyAlignment="1">
      <alignment horizontal="left" vertical="center" wrapText="1"/>
    </xf>
    <xf numFmtId="0" fontId="5" fillId="0" borderId="6" xfId="0" applyFont="1" applyBorder="1" applyAlignment="1">
      <alignment horizontal="center" vertical="center" wrapText="1"/>
    </xf>
    <xf numFmtId="164" fontId="7" fillId="0" borderId="6" xfId="0" applyNumberFormat="1" applyFont="1" applyBorder="1" applyAlignment="1">
      <alignment horizontal="center" vertical="center" wrapText="1"/>
    </xf>
    <xf numFmtId="9" fontId="7" fillId="0" borderId="6" xfId="1" applyFont="1" applyFill="1" applyBorder="1" applyAlignment="1">
      <alignment horizontal="center"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5" fillId="0" borderId="24" xfId="0" applyFont="1" applyBorder="1" applyAlignment="1">
      <alignment horizontal="left" vertical="center" wrapText="1"/>
    </xf>
    <xf numFmtId="0" fontId="5" fillId="0" borderId="0" xfId="0" applyFont="1" applyAlignment="1">
      <alignment vertical="center" wrapText="1"/>
    </xf>
    <xf numFmtId="0" fontId="5" fillId="0" borderId="14" xfId="0" applyFont="1" applyBorder="1" applyAlignment="1">
      <alignment horizontal="left" vertical="center" wrapText="1"/>
    </xf>
    <xf numFmtId="0" fontId="8" fillId="0" borderId="18" xfId="0" applyFont="1" applyBorder="1" applyAlignment="1">
      <alignment horizontal="left" vertical="center" wrapText="1" indent="1"/>
    </xf>
    <xf numFmtId="0" fontId="7" fillId="0" borderId="13" xfId="0" applyFont="1" applyBorder="1" applyAlignment="1">
      <alignment horizontal="center" vertical="center" wrapText="1"/>
    </xf>
    <xf numFmtId="9" fontId="7" fillId="0" borderId="13" xfId="1" applyFont="1" applyBorder="1" applyAlignment="1">
      <alignment horizontal="center" vertical="center" wrapText="1"/>
    </xf>
    <xf numFmtId="0" fontId="5" fillId="0" borderId="9" xfId="0" applyFont="1" applyBorder="1" applyAlignment="1">
      <alignment horizontal="center" vertical="center" wrapText="1"/>
    </xf>
    <xf numFmtId="0" fontId="8" fillId="0" borderId="0" xfId="0" applyFont="1" applyAlignment="1">
      <alignment horizontal="left" vertical="center" wrapText="1"/>
    </xf>
    <xf numFmtId="0" fontId="7" fillId="0" borderId="0" xfId="0" applyFont="1" applyAlignment="1">
      <alignment horizontal="center" vertical="center" wrapText="1"/>
    </xf>
    <xf numFmtId="9" fontId="7" fillId="0" borderId="0" xfId="0" applyNumberFormat="1" applyFont="1" applyAlignment="1">
      <alignment horizontal="center" vertical="center" wrapText="1"/>
    </xf>
    <xf numFmtId="9" fontId="7" fillId="0" borderId="0" xfId="0" applyNumberFormat="1" applyFont="1" applyAlignment="1">
      <alignment horizontal="left" vertical="center" wrapText="1"/>
    </xf>
    <xf numFmtId="164" fontId="7" fillId="0" borderId="0" xfId="0" applyNumberFormat="1" applyFont="1" applyAlignment="1">
      <alignment horizontal="center" vertical="center" wrapText="1"/>
    </xf>
    <xf numFmtId="9" fontId="7" fillId="0" borderId="0" xfId="1" applyFont="1" applyFill="1" applyBorder="1" applyAlignment="1">
      <alignment horizontal="center" vertical="center" wrapText="1"/>
    </xf>
    <xf numFmtId="9" fontId="7" fillId="0" borderId="6" xfId="1" applyFont="1" applyBorder="1" applyAlignment="1">
      <alignment horizontal="center" vertical="center" wrapText="1"/>
    </xf>
    <xf numFmtId="0" fontId="7" fillId="0" borderId="0" xfId="0" applyFont="1" applyAlignment="1">
      <alignment horizontal="left" vertical="center" wrapText="1"/>
    </xf>
    <xf numFmtId="9" fontId="7" fillId="0" borderId="0" xfId="1" applyFont="1" applyFill="1" applyAlignment="1">
      <alignment horizontal="center" vertical="center" wrapText="1"/>
    </xf>
    <xf numFmtId="0" fontId="10" fillId="0" borderId="21" xfId="0" applyFont="1" applyBorder="1" applyAlignment="1">
      <alignment horizontal="center" vertical="center" wrapText="1"/>
    </xf>
    <xf numFmtId="0" fontId="0" fillId="0" borderId="22" xfId="0" applyBorder="1" applyAlignment="1">
      <alignment horizontal="left" vertical="center" wrapText="1"/>
    </xf>
    <xf numFmtId="0" fontId="0" fillId="0" borderId="25" xfId="0" applyBorder="1" applyAlignment="1">
      <alignment horizontal="center" vertical="center" wrapText="1"/>
    </xf>
    <xf numFmtId="0" fontId="7" fillId="0" borderId="21" xfId="0" applyFont="1" applyBorder="1" applyAlignment="1">
      <alignment vertical="center" wrapText="1"/>
    </xf>
    <xf numFmtId="0" fontId="4" fillId="0" borderId="0" xfId="0" applyFont="1" applyAlignment="1">
      <alignment vertical="center" wrapText="1"/>
    </xf>
    <xf numFmtId="9" fontId="0" fillId="0" borderId="0" xfId="1" applyFont="1" applyAlignment="1">
      <alignment horizontal="center" vertical="center" wrapText="1"/>
    </xf>
    <xf numFmtId="9" fontId="7" fillId="0" borderId="0" xfId="1" applyFont="1" applyBorder="1" applyAlignment="1">
      <alignment horizontal="left" vertical="center" wrapText="1"/>
    </xf>
    <xf numFmtId="9" fontId="0" fillId="0" borderId="0" xfId="1" applyFont="1" applyAlignment="1">
      <alignment horizontal="center"/>
    </xf>
    <xf numFmtId="0" fontId="6" fillId="3" borderId="1" xfId="0" applyFont="1" applyFill="1" applyBorder="1" applyAlignment="1">
      <alignment horizontal="center" vertical="center" wrapText="1"/>
    </xf>
    <xf numFmtId="0" fontId="8" fillId="0" borderId="4" xfId="0" applyFont="1" applyBorder="1" applyAlignment="1">
      <alignment horizontal="left" vertical="center" wrapText="1" indent="1"/>
    </xf>
    <xf numFmtId="0" fontId="8" fillId="0" borderId="8" xfId="0" applyFont="1" applyBorder="1" applyAlignment="1">
      <alignment horizontal="left" vertical="center" wrapText="1" indent="1"/>
    </xf>
    <xf numFmtId="0" fontId="8" fillId="0" borderId="11" xfId="0" applyFont="1" applyBorder="1" applyAlignment="1">
      <alignment horizontal="left" vertical="center" wrapText="1" inden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9" fontId="7" fillId="0" borderId="6" xfId="1" applyFont="1" applyBorder="1" applyAlignment="1">
      <alignment horizontal="center" vertical="center" wrapText="1"/>
    </xf>
    <xf numFmtId="9" fontId="7" fillId="0" borderId="9" xfId="1" applyFont="1" applyBorder="1" applyAlignment="1">
      <alignment horizontal="center" vertical="center" wrapText="1"/>
    </xf>
    <xf numFmtId="9" fontId="7" fillId="0" borderId="13" xfId="1" applyFont="1" applyBorder="1" applyAlignment="1">
      <alignment horizontal="center"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8" fillId="0" borderId="15" xfId="0" applyFont="1" applyBorder="1" applyAlignment="1">
      <alignment horizontal="left" vertical="center" wrapText="1" indent="1"/>
    </xf>
    <xf numFmtId="0" fontId="8" fillId="0" borderId="16" xfId="0" applyFont="1" applyBorder="1" applyAlignment="1">
      <alignment horizontal="left" vertical="center" wrapText="1" indent="1"/>
    </xf>
    <xf numFmtId="0" fontId="8" fillId="0" borderId="18" xfId="0" applyFont="1" applyBorder="1" applyAlignment="1">
      <alignment horizontal="left" vertical="center" wrapText="1" inden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3" xfId="0" applyFont="1" applyBorder="1" applyAlignment="1">
      <alignment horizontal="center" vertical="center"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1" fontId="7" fillId="0" borderId="5" xfId="0" applyNumberFormat="1" applyFont="1" applyBorder="1" applyAlignment="1">
      <alignment horizontal="center" vertical="center" wrapText="1"/>
    </xf>
    <xf numFmtId="1" fontId="7" fillId="0" borderId="12" xfId="0" applyNumberFormat="1" applyFont="1" applyBorder="1" applyAlignment="1">
      <alignment horizontal="center" vertical="center" wrapText="1"/>
    </xf>
  </cellXfs>
  <cellStyles count="2">
    <cellStyle name="Normal" xfId="0" builtinId="0"/>
    <cellStyle name="Porcentaje" xfId="1" builtin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Menu!A1"/><Relationship Id="rId7" Type="http://schemas.openxmlformats.org/officeDocument/2006/relationships/hyperlink" Target="#EF_Q4!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EF_Q3!A1"/><Relationship Id="rId5" Type="http://schemas.openxmlformats.org/officeDocument/2006/relationships/hyperlink" Target="#EF_Q2!A1"/><Relationship Id="rId4" Type="http://schemas.openxmlformats.org/officeDocument/2006/relationships/hyperlink" Target="#EF_Q1!A1"/></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16</xdr:col>
      <xdr:colOff>76200</xdr:colOff>
      <xdr:row>1</xdr:row>
      <xdr:rowOff>190500</xdr:rowOff>
    </xdr:to>
    <xdr:pic>
      <xdr:nvPicPr>
        <xdr:cNvPr id="2" name="Picture 44">
          <a:extLst>
            <a:ext uri="{FF2B5EF4-FFF2-40B4-BE49-F238E27FC236}">
              <a16:creationId xmlns:a16="http://schemas.microsoft.com/office/drawing/2014/main" id="{00000000-0008-0000-0000-00000200000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648" t="5556" r="7956"/>
        <a:stretch>
          <a:fillRect/>
        </a:stretch>
      </xdr:blipFill>
      <xdr:spPr bwMode="auto">
        <a:xfrm>
          <a:off x="1247775" y="0"/>
          <a:ext cx="336137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xdr:colOff>
      <xdr:row>62</xdr:row>
      <xdr:rowOff>0</xdr:rowOff>
    </xdr:from>
    <xdr:to>
      <xdr:col>1</xdr:col>
      <xdr:colOff>983126</xdr:colOff>
      <xdr:row>65</xdr:row>
      <xdr:rowOff>0</xdr:rowOff>
    </xdr:to>
    <xdr:sp macro="" textlink="" fLocksText="0">
      <xdr:nvSpPr>
        <xdr:cNvPr id="3" name="AutoShape 18">
          <a:extLst>
            <a:ext uri="{FF2B5EF4-FFF2-40B4-BE49-F238E27FC236}">
              <a16:creationId xmlns:a16="http://schemas.microsoft.com/office/drawing/2014/main" id="{00000000-0008-0000-0000-000003000000}"/>
            </a:ext>
          </a:extLst>
        </xdr:cNvPr>
        <xdr:cNvSpPr>
          <a:spLocks noChangeArrowheads="1"/>
        </xdr:cNvSpPr>
      </xdr:nvSpPr>
      <xdr:spPr bwMode="auto">
        <a:xfrm flipV="1">
          <a:off x="1106805" y="46929675"/>
          <a:ext cx="981221" cy="2495550"/>
        </a:xfrm>
        <a:prstGeom prst="roundRect">
          <a:avLst>
            <a:gd name="adj" fmla="val 5074"/>
          </a:avLst>
        </a:prstGeom>
        <a:gradFill rotWithShape="1">
          <a:gsLst>
            <a:gs pos="0">
              <a:srgbClr val="99CC00">
                <a:gamma/>
                <a:tint val="50980"/>
                <a:invGamma/>
              </a:srgbClr>
            </a:gs>
            <a:gs pos="50000">
              <a:srgbClr val="99CC00"/>
            </a:gs>
            <a:gs pos="100000">
              <a:srgbClr val="99CC00">
                <a:gamma/>
                <a:tint val="50980"/>
                <a:invGamma/>
              </a:srgbClr>
            </a:gs>
          </a:gsLst>
          <a:lin ang="5400000" scaled="1"/>
        </a:gradFill>
        <a:ln w="9525" algn="ctr">
          <a:solidFill>
            <a:srgbClr val="99CC00"/>
          </a:solidFill>
          <a:round/>
          <a:headEnd/>
          <a:tailEnd/>
        </a:ln>
        <a:effectLst>
          <a:outerShdw dist="71842" dir="2700000" algn="ctr" rotWithShape="0">
            <a:srgbClr val="969696">
              <a:alpha val="35001"/>
            </a:srgbClr>
          </a:outerShdw>
        </a:effectLst>
      </xdr:spPr>
      <xdr:txBody>
        <a:bodyPr vertOverflow="clip" vert="vert270" wrap="square" lIns="45720" tIns="41148" rIns="45720" bIns="41148" anchor="ctr" upright="1"/>
        <a:lstStyle/>
        <a:p>
          <a:pPr algn="ctr" rtl="1">
            <a:defRPr sz="1000"/>
          </a:pPr>
          <a:r>
            <a:rPr lang="es-MX" sz="2000" b="1" i="0" strike="noStrike">
              <a:solidFill>
                <a:srgbClr val="000080"/>
              </a:solidFill>
              <a:latin typeface="Arial"/>
              <a:cs typeface="Arial"/>
            </a:rPr>
            <a:t>6 - Additional Contribution</a:t>
          </a:r>
        </a:p>
        <a:p>
          <a:pPr algn="ctr" rtl="1">
            <a:defRPr sz="1000"/>
          </a:pPr>
          <a:endParaRPr lang="es-MX" sz="2000" b="1" i="0" strike="noStrike">
            <a:solidFill>
              <a:srgbClr val="000080"/>
            </a:solidFill>
            <a:latin typeface="Arial"/>
            <a:cs typeface="Arial"/>
          </a:endParaRPr>
        </a:p>
      </xdr:txBody>
    </xdr:sp>
    <xdr:clientData/>
  </xdr:twoCellAnchor>
  <xdr:twoCellAnchor>
    <xdr:from>
      <xdr:col>1</xdr:col>
      <xdr:colOff>1905</xdr:colOff>
      <xdr:row>6</xdr:row>
      <xdr:rowOff>0</xdr:rowOff>
    </xdr:from>
    <xdr:to>
      <xdr:col>1</xdr:col>
      <xdr:colOff>983126</xdr:colOff>
      <xdr:row>24</xdr:row>
      <xdr:rowOff>0</xdr:rowOff>
    </xdr:to>
    <xdr:sp macro="" textlink="" fLocksText="0">
      <xdr:nvSpPr>
        <xdr:cNvPr id="4" name="AutoShape 11">
          <a:extLst>
            <a:ext uri="{FF2B5EF4-FFF2-40B4-BE49-F238E27FC236}">
              <a16:creationId xmlns:a16="http://schemas.microsoft.com/office/drawing/2014/main" id="{00000000-0008-0000-0000-000004000000}"/>
            </a:ext>
          </a:extLst>
        </xdr:cNvPr>
        <xdr:cNvSpPr>
          <a:spLocks noChangeArrowheads="1"/>
        </xdr:cNvSpPr>
      </xdr:nvSpPr>
      <xdr:spPr bwMode="auto">
        <a:xfrm>
          <a:off x="1106805" y="1724025"/>
          <a:ext cx="981221" cy="13392150"/>
        </a:xfrm>
        <a:prstGeom prst="roundRect">
          <a:avLst>
            <a:gd name="adj" fmla="val 5074"/>
          </a:avLst>
        </a:prstGeom>
        <a:gradFill rotWithShape="1">
          <a:gsLst>
            <a:gs pos="0">
              <a:srgbClr val="99CC00">
                <a:gamma/>
                <a:tint val="50980"/>
                <a:invGamma/>
              </a:srgbClr>
            </a:gs>
            <a:gs pos="50000">
              <a:srgbClr val="99CC00"/>
            </a:gs>
            <a:gs pos="100000">
              <a:srgbClr val="99CC00">
                <a:gamma/>
                <a:tint val="50980"/>
                <a:invGamma/>
              </a:srgbClr>
            </a:gs>
          </a:gsLst>
          <a:lin ang="5400000" scaled="1"/>
        </a:gradFill>
        <a:ln w="9525" algn="ctr">
          <a:solidFill>
            <a:srgbClr val="99CC00"/>
          </a:solidFill>
          <a:round/>
          <a:headEnd/>
          <a:tailEnd/>
        </a:ln>
        <a:effectLst>
          <a:outerShdw dist="71842" dir="2700000" algn="ctr" rotWithShape="0">
            <a:srgbClr val="969696">
              <a:alpha val="35001"/>
            </a:srgbClr>
          </a:outerShdw>
        </a:effectLst>
      </xdr:spPr>
      <xdr:txBody>
        <a:bodyPr vertOverflow="clip" vert="vert270" wrap="square" lIns="45720" tIns="41148" rIns="45720" bIns="41148" anchor="ctr" upright="1"/>
        <a:lstStyle/>
        <a:p>
          <a:pPr algn="ctr" rtl="1">
            <a:defRPr sz="1000"/>
          </a:pPr>
          <a:r>
            <a:rPr lang="es-MX" sz="2000" b="1" i="0" strike="noStrike">
              <a:solidFill>
                <a:srgbClr val="000080"/>
              </a:solidFill>
              <a:latin typeface="Arial"/>
              <a:cs typeface="Arial"/>
            </a:rPr>
            <a:t>1 - HR Management</a:t>
          </a:r>
        </a:p>
        <a:p>
          <a:pPr algn="ctr" rtl="1">
            <a:defRPr sz="1000"/>
          </a:pPr>
          <a:endParaRPr lang="es-MX" sz="2000" b="1" i="0" strike="noStrike">
            <a:solidFill>
              <a:srgbClr val="000080"/>
            </a:solidFill>
            <a:latin typeface="Arial"/>
            <a:cs typeface="Arial"/>
          </a:endParaRPr>
        </a:p>
      </xdr:txBody>
    </xdr:sp>
    <xdr:clientData/>
  </xdr:twoCellAnchor>
  <xdr:twoCellAnchor>
    <xdr:from>
      <xdr:col>1</xdr:col>
      <xdr:colOff>1905</xdr:colOff>
      <xdr:row>56</xdr:row>
      <xdr:rowOff>0</xdr:rowOff>
    </xdr:from>
    <xdr:to>
      <xdr:col>1</xdr:col>
      <xdr:colOff>983126</xdr:colOff>
      <xdr:row>61</xdr:row>
      <xdr:rowOff>0</xdr:rowOff>
    </xdr:to>
    <xdr:sp macro="" textlink="" fLocksText="0">
      <xdr:nvSpPr>
        <xdr:cNvPr id="5" name="AutoShape 17">
          <a:extLst>
            <a:ext uri="{FF2B5EF4-FFF2-40B4-BE49-F238E27FC236}">
              <a16:creationId xmlns:a16="http://schemas.microsoft.com/office/drawing/2014/main" id="{00000000-0008-0000-0000-000005000000}"/>
            </a:ext>
          </a:extLst>
        </xdr:cNvPr>
        <xdr:cNvSpPr>
          <a:spLocks noChangeArrowheads="1"/>
        </xdr:cNvSpPr>
      </xdr:nvSpPr>
      <xdr:spPr bwMode="auto">
        <a:xfrm>
          <a:off x="1106805" y="40919400"/>
          <a:ext cx="981221" cy="5848350"/>
        </a:xfrm>
        <a:prstGeom prst="roundRect">
          <a:avLst>
            <a:gd name="adj" fmla="val 5074"/>
          </a:avLst>
        </a:prstGeom>
        <a:gradFill rotWithShape="1">
          <a:gsLst>
            <a:gs pos="0">
              <a:srgbClr val="99CC00">
                <a:gamma/>
                <a:tint val="50980"/>
                <a:invGamma/>
              </a:srgbClr>
            </a:gs>
            <a:gs pos="50000">
              <a:srgbClr val="99CC00"/>
            </a:gs>
            <a:gs pos="100000">
              <a:srgbClr val="99CC00">
                <a:gamma/>
                <a:tint val="50980"/>
                <a:invGamma/>
              </a:srgbClr>
            </a:gs>
          </a:gsLst>
          <a:lin ang="5400000" scaled="1"/>
        </a:gradFill>
        <a:ln w="9525" algn="ctr">
          <a:solidFill>
            <a:srgbClr val="99CC00"/>
          </a:solidFill>
          <a:round/>
          <a:headEnd/>
          <a:tailEnd/>
        </a:ln>
        <a:effectLst>
          <a:outerShdw dist="71842" dir="2700000" algn="ctr" rotWithShape="0">
            <a:srgbClr val="969696">
              <a:alpha val="35001"/>
            </a:srgbClr>
          </a:outerShdw>
        </a:effectLst>
      </xdr:spPr>
      <xdr:txBody>
        <a:bodyPr vertOverflow="clip" vert="vert270" wrap="square" lIns="45720" tIns="41148" rIns="45720" bIns="41148" anchor="ctr" upright="1"/>
        <a:lstStyle/>
        <a:p>
          <a:pPr algn="ctr" rtl="1">
            <a:defRPr sz="1000"/>
          </a:pPr>
          <a:r>
            <a:rPr lang="es-MX" sz="2200" b="1" i="0" strike="noStrike">
              <a:solidFill>
                <a:srgbClr val="000080"/>
              </a:solidFill>
              <a:latin typeface="Arial"/>
              <a:cs typeface="Arial"/>
            </a:rPr>
            <a:t>5 - Infrastructure</a:t>
          </a:r>
        </a:p>
        <a:p>
          <a:pPr algn="ctr" rtl="1">
            <a:defRPr sz="1000"/>
          </a:pPr>
          <a:endParaRPr lang="es-MX" sz="2200" b="1" i="0" strike="noStrike">
            <a:solidFill>
              <a:srgbClr val="000080"/>
            </a:solidFill>
            <a:latin typeface="Arial"/>
            <a:cs typeface="Arial"/>
          </a:endParaRPr>
        </a:p>
      </xdr:txBody>
    </xdr:sp>
    <xdr:clientData/>
  </xdr:twoCellAnchor>
  <xdr:twoCellAnchor>
    <xdr:from>
      <xdr:col>1</xdr:col>
      <xdr:colOff>1905</xdr:colOff>
      <xdr:row>39</xdr:row>
      <xdr:rowOff>0</xdr:rowOff>
    </xdr:from>
    <xdr:to>
      <xdr:col>1</xdr:col>
      <xdr:colOff>983126</xdr:colOff>
      <xdr:row>44</xdr:row>
      <xdr:rowOff>0</xdr:rowOff>
    </xdr:to>
    <xdr:sp macro="" textlink="" fLocksText="0">
      <xdr:nvSpPr>
        <xdr:cNvPr id="6" name="AutoShape 15">
          <a:extLst>
            <a:ext uri="{FF2B5EF4-FFF2-40B4-BE49-F238E27FC236}">
              <a16:creationId xmlns:a16="http://schemas.microsoft.com/office/drawing/2014/main" id="{00000000-0008-0000-0000-000006000000}"/>
            </a:ext>
          </a:extLst>
        </xdr:cNvPr>
        <xdr:cNvSpPr>
          <a:spLocks noChangeArrowheads="1"/>
        </xdr:cNvSpPr>
      </xdr:nvSpPr>
      <xdr:spPr bwMode="auto">
        <a:xfrm>
          <a:off x="1106805" y="28355925"/>
          <a:ext cx="981221" cy="6743700"/>
        </a:xfrm>
        <a:prstGeom prst="roundRect">
          <a:avLst>
            <a:gd name="adj" fmla="val 5074"/>
          </a:avLst>
        </a:prstGeom>
        <a:gradFill rotWithShape="1">
          <a:gsLst>
            <a:gs pos="0">
              <a:srgbClr val="99CC00">
                <a:gamma/>
                <a:tint val="50980"/>
                <a:invGamma/>
              </a:srgbClr>
            </a:gs>
            <a:gs pos="50000">
              <a:srgbClr val="99CC00"/>
            </a:gs>
            <a:gs pos="100000">
              <a:srgbClr val="99CC00">
                <a:gamma/>
                <a:tint val="50980"/>
                <a:invGamma/>
              </a:srgbClr>
            </a:gs>
          </a:gsLst>
          <a:lin ang="5400000" scaled="1"/>
        </a:gradFill>
        <a:ln w="9525" algn="ctr">
          <a:solidFill>
            <a:srgbClr val="99CC00"/>
          </a:solidFill>
          <a:round/>
          <a:headEnd/>
          <a:tailEnd/>
        </a:ln>
        <a:effectLst>
          <a:outerShdw dist="71842" dir="2700000" algn="ctr" rotWithShape="0">
            <a:srgbClr val="969696">
              <a:alpha val="35001"/>
            </a:srgbClr>
          </a:outerShdw>
        </a:effectLst>
      </xdr:spPr>
      <xdr:txBody>
        <a:bodyPr vertOverflow="clip" vert="vert270" wrap="square" lIns="45720" tIns="41148" rIns="45720" bIns="41148" anchor="ctr" upright="1"/>
        <a:lstStyle/>
        <a:p>
          <a:pPr algn="ctr" rtl="1">
            <a:defRPr sz="1000"/>
          </a:pPr>
          <a:r>
            <a:rPr lang="es-MX" sz="2200" b="1" i="0" strike="noStrike">
              <a:solidFill>
                <a:srgbClr val="000080"/>
              </a:solidFill>
              <a:latin typeface="Arial"/>
              <a:cs typeface="Arial"/>
            </a:rPr>
            <a:t>3 - Execution Processes</a:t>
          </a:r>
        </a:p>
        <a:p>
          <a:pPr algn="ctr" rtl="1">
            <a:defRPr sz="1000"/>
          </a:pPr>
          <a:endParaRPr lang="es-MX" sz="2200" b="1" i="0" strike="noStrike">
            <a:solidFill>
              <a:srgbClr val="000080"/>
            </a:solidFill>
            <a:latin typeface="Arial"/>
            <a:cs typeface="Arial"/>
          </a:endParaRPr>
        </a:p>
      </xdr:txBody>
    </xdr:sp>
    <xdr:clientData/>
  </xdr:twoCellAnchor>
  <xdr:twoCellAnchor>
    <xdr:from>
      <xdr:col>1</xdr:col>
      <xdr:colOff>1905</xdr:colOff>
      <xdr:row>45</xdr:row>
      <xdr:rowOff>0</xdr:rowOff>
    </xdr:from>
    <xdr:to>
      <xdr:col>1</xdr:col>
      <xdr:colOff>983126</xdr:colOff>
      <xdr:row>55</xdr:row>
      <xdr:rowOff>0</xdr:rowOff>
    </xdr:to>
    <xdr:sp macro="" textlink="" fLocksText="0">
      <xdr:nvSpPr>
        <xdr:cNvPr id="7" name="AutoShape 16">
          <a:extLst>
            <a:ext uri="{FF2B5EF4-FFF2-40B4-BE49-F238E27FC236}">
              <a16:creationId xmlns:a16="http://schemas.microsoft.com/office/drawing/2014/main" id="{00000000-0008-0000-0000-000007000000}"/>
            </a:ext>
          </a:extLst>
        </xdr:cNvPr>
        <xdr:cNvSpPr>
          <a:spLocks noChangeArrowheads="1"/>
        </xdr:cNvSpPr>
      </xdr:nvSpPr>
      <xdr:spPr bwMode="auto">
        <a:xfrm>
          <a:off x="1106805" y="35261550"/>
          <a:ext cx="981221" cy="5495925"/>
        </a:xfrm>
        <a:prstGeom prst="roundRect">
          <a:avLst>
            <a:gd name="adj" fmla="val 5074"/>
          </a:avLst>
        </a:prstGeom>
        <a:gradFill rotWithShape="1">
          <a:gsLst>
            <a:gs pos="0">
              <a:srgbClr val="99CC00">
                <a:gamma/>
                <a:tint val="50980"/>
                <a:invGamma/>
              </a:srgbClr>
            </a:gs>
            <a:gs pos="50000">
              <a:srgbClr val="99CC00"/>
            </a:gs>
            <a:gs pos="100000">
              <a:srgbClr val="99CC00">
                <a:gamma/>
                <a:tint val="50980"/>
                <a:invGamma/>
              </a:srgbClr>
            </a:gs>
          </a:gsLst>
          <a:lin ang="5400000" scaled="1"/>
        </a:gradFill>
        <a:ln w="9525" algn="ctr">
          <a:solidFill>
            <a:srgbClr val="99CC00"/>
          </a:solidFill>
          <a:round/>
          <a:headEnd/>
          <a:tailEnd/>
        </a:ln>
        <a:effectLst>
          <a:outerShdw dist="71842" dir="2700000" algn="ctr" rotWithShape="0">
            <a:srgbClr val="969696">
              <a:alpha val="35001"/>
            </a:srgbClr>
          </a:outerShdw>
        </a:effectLst>
      </xdr:spPr>
      <xdr:txBody>
        <a:bodyPr vertOverflow="clip" vert="vert270" wrap="square" lIns="45720" tIns="41148" rIns="45720" bIns="41148" anchor="ctr" upright="1"/>
        <a:lstStyle/>
        <a:p>
          <a:pPr algn="ctr" rtl="1">
            <a:defRPr sz="1000"/>
          </a:pPr>
          <a:r>
            <a:rPr lang="es-MX" sz="2200" b="1" i="0" strike="noStrike">
              <a:solidFill>
                <a:srgbClr val="000080"/>
              </a:solidFill>
              <a:latin typeface="Arial"/>
              <a:cs typeface="Arial"/>
            </a:rPr>
            <a:t>4 - Quantitative Results</a:t>
          </a:r>
        </a:p>
        <a:p>
          <a:pPr algn="ctr" rtl="1">
            <a:defRPr sz="1000"/>
          </a:pPr>
          <a:endParaRPr lang="es-MX" sz="2200" b="1" i="0" strike="noStrike">
            <a:solidFill>
              <a:srgbClr val="000080"/>
            </a:solidFill>
            <a:latin typeface="Arial"/>
            <a:cs typeface="Arial"/>
          </a:endParaRPr>
        </a:p>
      </xdr:txBody>
    </xdr:sp>
    <xdr:clientData/>
  </xdr:twoCellAnchor>
  <xdr:twoCellAnchor>
    <xdr:from>
      <xdr:col>1</xdr:col>
      <xdr:colOff>1905</xdr:colOff>
      <xdr:row>25</xdr:row>
      <xdr:rowOff>0</xdr:rowOff>
    </xdr:from>
    <xdr:to>
      <xdr:col>1</xdr:col>
      <xdr:colOff>983126</xdr:colOff>
      <xdr:row>38</xdr:row>
      <xdr:rowOff>0</xdr:rowOff>
    </xdr:to>
    <xdr:sp macro="" textlink="" fLocksText="0">
      <xdr:nvSpPr>
        <xdr:cNvPr id="8" name="AutoShape 14">
          <a:extLst>
            <a:ext uri="{FF2B5EF4-FFF2-40B4-BE49-F238E27FC236}">
              <a16:creationId xmlns:a16="http://schemas.microsoft.com/office/drawing/2014/main" id="{00000000-0008-0000-0000-000008000000}"/>
            </a:ext>
          </a:extLst>
        </xdr:cNvPr>
        <xdr:cNvSpPr>
          <a:spLocks noChangeArrowheads="1"/>
        </xdr:cNvSpPr>
      </xdr:nvSpPr>
      <xdr:spPr bwMode="auto">
        <a:xfrm>
          <a:off x="1106805" y="15278100"/>
          <a:ext cx="981221" cy="12963525"/>
        </a:xfrm>
        <a:prstGeom prst="roundRect">
          <a:avLst>
            <a:gd name="adj" fmla="val 5074"/>
          </a:avLst>
        </a:prstGeom>
        <a:gradFill rotWithShape="1">
          <a:gsLst>
            <a:gs pos="0">
              <a:srgbClr val="99CC00">
                <a:gamma/>
                <a:tint val="50980"/>
                <a:invGamma/>
              </a:srgbClr>
            </a:gs>
            <a:gs pos="50000">
              <a:srgbClr val="99CC00"/>
            </a:gs>
            <a:gs pos="100000">
              <a:srgbClr val="99CC00">
                <a:gamma/>
                <a:tint val="50980"/>
                <a:invGamma/>
              </a:srgbClr>
            </a:gs>
          </a:gsLst>
          <a:lin ang="5400000" scaled="1"/>
        </a:gradFill>
        <a:ln w="9525" algn="ctr">
          <a:solidFill>
            <a:srgbClr val="99CC00"/>
          </a:solidFill>
          <a:round/>
          <a:headEnd/>
          <a:tailEnd/>
        </a:ln>
        <a:effectLst>
          <a:outerShdw dist="71842" dir="2700000" algn="ctr" rotWithShape="0">
            <a:srgbClr val="969696">
              <a:alpha val="35001"/>
            </a:srgbClr>
          </a:outerShdw>
        </a:effectLst>
      </xdr:spPr>
      <xdr:txBody>
        <a:bodyPr vertOverflow="clip" vert="vert270" wrap="square" lIns="45720" tIns="41148" rIns="45720" bIns="41148" anchor="ctr" upright="1"/>
        <a:lstStyle/>
        <a:p>
          <a:pPr algn="ctr" rtl="1">
            <a:defRPr sz="1000"/>
          </a:pPr>
          <a:r>
            <a:rPr lang="es-MX" sz="2200" b="1" i="0" strike="noStrike">
              <a:solidFill>
                <a:srgbClr val="000080"/>
              </a:solidFill>
              <a:latin typeface="Arial"/>
              <a:cs typeface="Arial"/>
            </a:rPr>
            <a:t>2 - Administrative Processes</a:t>
          </a:r>
        </a:p>
        <a:p>
          <a:pPr algn="ctr" rtl="1">
            <a:defRPr sz="1000"/>
          </a:pPr>
          <a:endParaRPr lang="es-MX" sz="2200" b="1" i="0" strike="noStrike">
            <a:solidFill>
              <a:srgbClr val="000080"/>
            </a:solidFill>
            <a:latin typeface="Arial"/>
            <a:cs typeface="Arial"/>
          </a:endParaRPr>
        </a:p>
      </xdr:txBody>
    </xdr:sp>
    <xdr:clientData/>
  </xdr:twoCellAnchor>
  <xdr:twoCellAnchor editAs="oneCell">
    <xdr:from>
      <xdr:col>0</xdr:col>
      <xdr:colOff>0</xdr:colOff>
      <xdr:row>2</xdr:row>
      <xdr:rowOff>0</xdr:rowOff>
    </xdr:from>
    <xdr:to>
      <xdr:col>0</xdr:col>
      <xdr:colOff>609600</xdr:colOff>
      <xdr:row>32</xdr:row>
      <xdr:rowOff>990600</xdr:rowOff>
    </xdr:to>
    <xdr:pic>
      <xdr:nvPicPr>
        <xdr:cNvPr id="9" name="Picture 19">
          <a:extLst>
            <a:ext uri="{FF2B5EF4-FFF2-40B4-BE49-F238E27FC236}">
              <a16:creationId xmlns:a16="http://schemas.microsoft.com/office/drawing/2014/main" id="{00000000-0008-0000-0000-000009000000}"/>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7961" t="8224" b="119"/>
        <a:stretch>
          <a:fillRect/>
        </a:stretch>
      </xdr:blipFill>
      <xdr:spPr bwMode="auto">
        <a:xfrm>
          <a:off x="0" y="942975"/>
          <a:ext cx="609600" cy="6176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746760</xdr:colOff>
      <xdr:row>0</xdr:row>
      <xdr:rowOff>123825</xdr:rowOff>
    </xdr:from>
    <xdr:to>
      <xdr:col>3</xdr:col>
      <xdr:colOff>65</xdr:colOff>
      <xdr:row>0</xdr:row>
      <xdr:rowOff>419100</xdr:rowOff>
    </xdr:to>
    <xdr:sp macro="" textlink="" fLocksText="0">
      <xdr:nvSpPr>
        <xdr:cNvPr id="10" name="Text Box 21">
          <a:extLst>
            <a:ext uri="{FF2B5EF4-FFF2-40B4-BE49-F238E27FC236}">
              <a16:creationId xmlns:a16="http://schemas.microsoft.com/office/drawing/2014/main" id="{00000000-0008-0000-0000-00000A000000}"/>
            </a:ext>
          </a:extLst>
        </xdr:cNvPr>
        <xdr:cNvSpPr txBox="1">
          <a:spLocks noChangeArrowheads="1"/>
        </xdr:cNvSpPr>
      </xdr:nvSpPr>
      <xdr:spPr bwMode="auto">
        <a:xfrm>
          <a:off x="1851660" y="123825"/>
          <a:ext cx="2529840" cy="295275"/>
        </a:xfrm>
        <a:prstGeom prst="rect">
          <a:avLst/>
        </a:prstGeom>
        <a:noFill/>
        <a:ln w="9525" algn="ctr">
          <a:noFill/>
          <a:miter lim="800000"/>
          <a:headEnd/>
          <a:tailEnd/>
        </a:ln>
        <a:effectLst/>
      </xdr:spPr>
      <xdr:txBody>
        <a:bodyPr vertOverflow="clip" wrap="square" lIns="36576" tIns="27432" rIns="0" bIns="0" anchor="t" upright="1"/>
        <a:lstStyle/>
        <a:p>
          <a:pPr algn="l" rtl="1">
            <a:defRPr sz="1000"/>
          </a:pPr>
          <a:r>
            <a:rPr lang="es-MX" sz="1400" b="1" i="0" strike="noStrike">
              <a:solidFill>
                <a:srgbClr val="FFFFFF"/>
              </a:solidFill>
              <a:latin typeface="Arial"/>
              <a:cs typeface="Arial"/>
            </a:rPr>
            <a:t>COMPENSATION MODEL</a:t>
          </a:r>
        </a:p>
      </xdr:txBody>
    </xdr:sp>
    <xdr:clientData/>
  </xdr:twoCellAnchor>
  <xdr:twoCellAnchor>
    <xdr:from>
      <xdr:col>1</xdr:col>
      <xdr:colOff>746760</xdr:colOff>
      <xdr:row>0</xdr:row>
      <xdr:rowOff>504825</xdr:rowOff>
    </xdr:from>
    <xdr:to>
      <xdr:col>2</xdr:col>
      <xdr:colOff>1960143</xdr:colOff>
      <xdr:row>1</xdr:row>
      <xdr:rowOff>295275</xdr:rowOff>
    </xdr:to>
    <xdr:sp macro="" textlink="" fLocksText="0">
      <xdr:nvSpPr>
        <xdr:cNvPr id="11" name="Text Box 23">
          <a:extLst>
            <a:ext uri="{FF2B5EF4-FFF2-40B4-BE49-F238E27FC236}">
              <a16:creationId xmlns:a16="http://schemas.microsoft.com/office/drawing/2014/main" id="{00000000-0008-0000-0000-00000B000000}"/>
            </a:ext>
          </a:extLst>
        </xdr:cNvPr>
        <xdr:cNvSpPr txBox="1">
          <a:spLocks noChangeArrowheads="1"/>
        </xdr:cNvSpPr>
      </xdr:nvSpPr>
      <xdr:spPr bwMode="auto">
        <a:xfrm>
          <a:off x="1851660" y="504825"/>
          <a:ext cx="2308758" cy="314325"/>
        </a:xfrm>
        <a:prstGeom prst="rect">
          <a:avLst/>
        </a:prstGeom>
        <a:noFill/>
        <a:ln w="9525" algn="ctr">
          <a:noFill/>
          <a:miter lim="800000"/>
          <a:headEnd/>
          <a:tailEnd/>
        </a:ln>
        <a:effectLst/>
      </xdr:spPr>
      <xdr:txBody>
        <a:bodyPr vertOverflow="clip" wrap="square" lIns="36576" tIns="27432" rIns="0" bIns="0" anchor="t" upright="1"/>
        <a:lstStyle/>
        <a:p>
          <a:pPr algn="l" rtl="1">
            <a:defRPr sz="1000"/>
          </a:pPr>
          <a:r>
            <a:rPr lang="es-MX" sz="1400" b="1" i="0" strike="noStrike">
              <a:solidFill>
                <a:srgbClr val="333399"/>
              </a:solidFill>
              <a:latin typeface="Arial"/>
              <a:cs typeface="Arial"/>
            </a:rPr>
            <a:t>CRITERIAS DETAILED</a:t>
          </a:r>
        </a:p>
      </xdr:txBody>
    </xdr:sp>
    <xdr:clientData/>
  </xdr:twoCellAnchor>
  <xdr:twoCellAnchor editAs="oneCell">
    <xdr:from>
      <xdr:col>1</xdr:col>
      <xdr:colOff>529590</xdr:colOff>
      <xdr:row>13</xdr:row>
      <xdr:rowOff>85725</xdr:rowOff>
    </xdr:from>
    <xdr:to>
      <xdr:col>1</xdr:col>
      <xdr:colOff>765533</xdr:colOff>
      <xdr:row>13</xdr:row>
      <xdr:rowOff>188644</xdr:rowOff>
    </xdr:to>
    <xdr:sp macro="" textlink="'[1]Weight Distribution'!D6" fLocksText="0">
      <xdr:nvSpPr>
        <xdr:cNvPr id="12" name="Text Box 25">
          <a:extLst>
            <a:ext uri="{FF2B5EF4-FFF2-40B4-BE49-F238E27FC236}">
              <a16:creationId xmlns:a16="http://schemas.microsoft.com/office/drawing/2014/main" id="{00000000-0008-0000-0000-00000C000000}"/>
            </a:ext>
          </a:extLst>
        </xdr:cNvPr>
        <xdr:cNvSpPr txBox="1">
          <a:spLocks noChangeArrowheads="1" noTextEdit="1"/>
        </xdr:cNvSpPr>
      </xdr:nvSpPr>
      <xdr:spPr bwMode="auto">
        <a:xfrm>
          <a:off x="1634490" y="7991475"/>
          <a:ext cx="359768" cy="598219"/>
        </a:xfrm>
        <a:prstGeom prst="rect">
          <a:avLst/>
        </a:prstGeom>
        <a:noFill/>
        <a:ln w="9525" algn="ctr">
          <a:noFill/>
          <a:miter lim="800000"/>
          <a:headEnd/>
          <a:tailEnd/>
        </a:ln>
        <a:effectLst/>
      </xdr:spPr>
      <xdr:txBody>
        <a:bodyPr vertOverflow="clip" vert="vert270" wrap="square" lIns="45720" tIns="41148" rIns="0" bIns="0" anchor="t" upright="1"/>
        <a:lstStyle/>
        <a:p>
          <a:pPr algn="r" rtl="1">
            <a:defRPr sz="1000"/>
          </a:pPr>
          <a:fld id="{A2126B47-5591-4F54-9C20-CA8EEB8E5AFF}" type="TxLink">
            <a:rPr lang="es-MX" sz="2000" b="1" i="0" strike="noStrike">
              <a:solidFill>
                <a:srgbClr val="000080"/>
              </a:solidFill>
              <a:latin typeface="Arial"/>
              <a:cs typeface="Arial"/>
            </a:rPr>
            <a:pPr algn="r" rtl="1">
              <a:defRPr sz="1000"/>
            </a:pPr>
            <a:t>23%</a:t>
          </a:fld>
          <a:endParaRPr lang="es-MX" sz="2000" b="1" i="0" strike="noStrike">
            <a:solidFill>
              <a:srgbClr val="000080"/>
            </a:solidFill>
            <a:latin typeface="Arial"/>
            <a:cs typeface="Arial"/>
          </a:endParaRPr>
        </a:p>
      </xdr:txBody>
    </xdr:sp>
    <xdr:clientData/>
  </xdr:twoCellAnchor>
  <xdr:twoCellAnchor editAs="oneCell">
    <xdr:from>
      <xdr:col>1</xdr:col>
      <xdr:colOff>455295</xdr:colOff>
      <xdr:row>32</xdr:row>
      <xdr:rowOff>419100</xdr:rowOff>
    </xdr:from>
    <xdr:to>
      <xdr:col>1</xdr:col>
      <xdr:colOff>766063</xdr:colOff>
      <xdr:row>32</xdr:row>
      <xdr:rowOff>419100</xdr:rowOff>
    </xdr:to>
    <xdr:sp macro="" textlink="'[1]Weight Distribution'!D31" fLocksText="0">
      <xdr:nvSpPr>
        <xdr:cNvPr id="13" name="Text Box 28">
          <a:extLst>
            <a:ext uri="{FF2B5EF4-FFF2-40B4-BE49-F238E27FC236}">
              <a16:creationId xmlns:a16="http://schemas.microsoft.com/office/drawing/2014/main" id="{00000000-0008-0000-0000-00000D000000}"/>
            </a:ext>
          </a:extLst>
        </xdr:cNvPr>
        <xdr:cNvSpPr txBox="1">
          <a:spLocks noChangeArrowheads="1" noTextEdit="1"/>
        </xdr:cNvSpPr>
      </xdr:nvSpPr>
      <xdr:spPr bwMode="auto">
        <a:xfrm>
          <a:off x="1560195" y="21640800"/>
          <a:ext cx="367918" cy="600075"/>
        </a:xfrm>
        <a:prstGeom prst="rect">
          <a:avLst/>
        </a:prstGeom>
        <a:noFill/>
        <a:ln w="9525" algn="ctr">
          <a:noFill/>
          <a:miter lim="800000"/>
          <a:headEnd/>
          <a:tailEnd/>
        </a:ln>
        <a:effectLst/>
      </xdr:spPr>
      <xdr:txBody>
        <a:bodyPr vertOverflow="clip" vert="vert270" wrap="square" lIns="45720" tIns="41148" rIns="0" bIns="0" anchor="t" upright="1"/>
        <a:lstStyle/>
        <a:p>
          <a:pPr algn="r" rtl="1">
            <a:defRPr sz="1000"/>
          </a:pPr>
          <a:fld id="{BF333D60-93DD-4D8F-9401-E1BBD2B776F5}" type="TxLink">
            <a:rPr lang="es-MX" sz="2000" b="1" i="0" strike="noStrike">
              <a:solidFill>
                <a:srgbClr val="000080"/>
              </a:solidFill>
              <a:latin typeface="Arial"/>
              <a:cs typeface="Arial"/>
            </a:rPr>
            <a:pPr algn="r" rtl="1">
              <a:defRPr sz="1000"/>
            </a:pPr>
            <a:t>22%</a:t>
          </a:fld>
          <a:endParaRPr lang="es-MX" sz="2000" b="1" i="0" strike="noStrike">
            <a:solidFill>
              <a:srgbClr val="000080"/>
            </a:solidFill>
            <a:latin typeface="Arial"/>
            <a:cs typeface="Arial"/>
          </a:endParaRPr>
        </a:p>
      </xdr:txBody>
    </xdr:sp>
    <xdr:clientData/>
  </xdr:twoCellAnchor>
  <xdr:twoCellAnchor editAs="oneCell">
    <xdr:from>
      <xdr:col>1</xdr:col>
      <xdr:colOff>455295</xdr:colOff>
      <xdr:row>47</xdr:row>
      <xdr:rowOff>523875</xdr:rowOff>
    </xdr:from>
    <xdr:to>
      <xdr:col>1</xdr:col>
      <xdr:colOff>766063</xdr:colOff>
      <xdr:row>48</xdr:row>
      <xdr:rowOff>160053</xdr:rowOff>
    </xdr:to>
    <xdr:sp macro="" textlink="'[1]Weight Distribution'!$D$63" fLocksText="0">
      <xdr:nvSpPr>
        <xdr:cNvPr id="14" name="Text Box 29">
          <a:extLst>
            <a:ext uri="{FF2B5EF4-FFF2-40B4-BE49-F238E27FC236}">
              <a16:creationId xmlns:a16="http://schemas.microsoft.com/office/drawing/2014/main" id="{00000000-0008-0000-0000-00000E000000}"/>
            </a:ext>
          </a:extLst>
        </xdr:cNvPr>
        <xdr:cNvSpPr txBox="1">
          <a:spLocks noChangeArrowheads="1" noTextEdit="1"/>
        </xdr:cNvSpPr>
      </xdr:nvSpPr>
      <xdr:spPr bwMode="auto">
        <a:xfrm>
          <a:off x="1560195" y="37376100"/>
          <a:ext cx="367918" cy="598203"/>
        </a:xfrm>
        <a:prstGeom prst="rect">
          <a:avLst/>
        </a:prstGeom>
        <a:noFill/>
        <a:ln w="9525" algn="ctr">
          <a:noFill/>
          <a:miter lim="800000"/>
          <a:headEnd/>
          <a:tailEnd/>
        </a:ln>
        <a:effectLst/>
      </xdr:spPr>
      <xdr:txBody>
        <a:bodyPr vertOverflow="clip" vert="vert270" wrap="square" lIns="45720" tIns="41148" rIns="0" bIns="0" anchor="t" upright="1"/>
        <a:lstStyle/>
        <a:p>
          <a:pPr algn="r" rtl="1">
            <a:defRPr sz="1000"/>
          </a:pPr>
          <a:fld id="{D777C895-E8AC-4DD7-80D8-366DD326B9BC}" type="TxLink">
            <a:rPr lang="es-MX" sz="2000" b="1" i="0" strike="noStrike">
              <a:solidFill>
                <a:srgbClr val="000080"/>
              </a:solidFill>
              <a:latin typeface="Arial"/>
              <a:cs typeface="Arial"/>
            </a:rPr>
            <a:pPr algn="r" rtl="1">
              <a:defRPr sz="1000"/>
            </a:pPr>
            <a:t>22%</a:t>
          </a:fld>
          <a:endParaRPr lang="es-MX" sz="2000" b="1" i="0" strike="noStrike">
            <a:solidFill>
              <a:srgbClr val="000080"/>
            </a:solidFill>
            <a:latin typeface="Arial"/>
            <a:cs typeface="Arial"/>
          </a:endParaRPr>
        </a:p>
      </xdr:txBody>
    </xdr:sp>
    <xdr:clientData/>
  </xdr:twoCellAnchor>
  <xdr:twoCellAnchor editAs="oneCell">
    <xdr:from>
      <xdr:col>1</xdr:col>
      <xdr:colOff>455295</xdr:colOff>
      <xdr:row>40</xdr:row>
      <xdr:rowOff>1156335</xdr:rowOff>
    </xdr:from>
    <xdr:to>
      <xdr:col>1</xdr:col>
      <xdr:colOff>766063</xdr:colOff>
      <xdr:row>41</xdr:row>
      <xdr:rowOff>180975</xdr:rowOff>
    </xdr:to>
    <xdr:sp macro="" textlink="'[1]Weight Distribution'!D52" fLocksText="0">
      <xdr:nvSpPr>
        <xdr:cNvPr id="15" name="Text Box 30">
          <a:extLst>
            <a:ext uri="{FF2B5EF4-FFF2-40B4-BE49-F238E27FC236}">
              <a16:creationId xmlns:a16="http://schemas.microsoft.com/office/drawing/2014/main" id="{00000000-0008-0000-0000-00000F000000}"/>
            </a:ext>
          </a:extLst>
        </xdr:cNvPr>
        <xdr:cNvSpPr txBox="1">
          <a:spLocks noChangeArrowheads="1" noTextEdit="1"/>
        </xdr:cNvSpPr>
      </xdr:nvSpPr>
      <xdr:spPr bwMode="auto">
        <a:xfrm>
          <a:off x="1560195" y="30979110"/>
          <a:ext cx="367918" cy="596265"/>
        </a:xfrm>
        <a:prstGeom prst="rect">
          <a:avLst/>
        </a:prstGeom>
        <a:noFill/>
        <a:ln w="9525" algn="ctr">
          <a:noFill/>
          <a:miter lim="800000"/>
          <a:headEnd/>
          <a:tailEnd/>
        </a:ln>
        <a:effectLst/>
      </xdr:spPr>
      <xdr:txBody>
        <a:bodyPr vertOverflow="clip" vert="vert270" wrap="square" lIns="45720" tIns="41148" rIns="0" bIns="0" anchor="t" upright="1"/>
        <a:lstStyle/>
        <a:p>
          <a:pPr algn="r" rtl="1">
            <a:defRPr sz="1000"/>
          </a:pPr>
          <a:fld id="{C785A530-8F1D-4EE4-BA60-C0FA56B99ABF}" type="TxLink">
            <a:rPr lang="es-MX" sz="2000" b="1" i="0" strike="noStrike">
              <a:solidFill>
                <a:srgbClr val="000080"/>
              </a:solidFill>
              <a:latin typeface="Arial"/>
              <a:cs typeface="Arial"/>
            </a:rPr>
            <a:pPr algn="r" rtl="1">
              <a:defRPr sz="1000"/>
            </a:pPr>
            <a:t>22%</a:t>
          </a:fld>
          <a:endParaRPr lang="es-MX" sz="2000" b="1" i="0" strike="noStrike">
            <a:solidFill>
              <a:srgbClr val="000080"/>
            </a:solidFill>
            <a:latin typeface="Arial"/>
            <a:cs typeface="Arial"/>
          </a:endParaRPr>
        </a:p>
      </xdr:txBody>
    </xdr:sp>
    <xdr:clientData/>
  </xdr:twoCellAnchor>
  <xdr:twoCellAnchor editAs="oneCell">
    <xdr:from>
      <xdr:col>1</xdr:col>
      <xdr:colOff>455295</xdr:colOff>
      <xdr:row>57</xdr:row>
      <xdr:rowOff>1781175</xdr:rowOff>
    </xdr:from>
    <xdr:to>
      <xdr:col>1</xdr:col>
      <xdr:colOff>766063</xdr:colOff>
      <xdr:row>58</xdr:row>
      <xdr:rowOff>21003</xdr:rowOff>
    </xdr:to>
    <xdr:sp macro="" textlink="'[1]Weight Distribution'!$D$84" fLocksText="0">
      <xdr:nvSpPr>
        <xdr:cNvPr id="16" name="Text Box 31">
          <a:extLst>
            <a:ext uri="{FF2B5EF4-FFF2-40B4-BE49-F238E27FC236}">
              <a16:creationId xmlns:a16="http://schemas.microsoft.com/office/drawing/2014/main" id="{00000000-0008-0000-0000-000010000000}"/>
            </a:ext>
          </a:extLst>
        </xdr:cNvPr>
        <xdr:cNvSpPr txBox="1">
          <a:spLocks noChangeArrowheads="1" noTextEdit="1"/>
        </xdr:cNvSpPr>
      </xdr:nvSpPr>
      <xdr:spPr bwMode="auto">
        <a:xfrm>
          <a:off x="1560195" y="43614975"/>
          <a:ext cx="367918" cy="592503"/>
        </a:xfrm>
        <a:prstGeom prst="rect">
          <a:avLst/>
        </a:prstGeom>
        <a:noFill/>
        <a:ln w="9525" algn="ctr">
          <a:noFill/>
          <a:miter lim="800000"/>
          <a:headEnd/>
          <a:tailEnd/>
        </a:ln>
        <a:effectLst/>
      </xdr:spPr>
      <xdr:txBody>
        <a:bodyPr vertOverflow="clip" vert="vert270" wrap="square" lIns="45720" tIns="41148" rIns="0" bIns="0" anchor="t" upright="1"/>
        <a:lstStyle/>
        <a:p>
          <a:pPr algn="r" rtl="1">
            <a:defRPr sz="1000"/>
          </a:pPr>
          <a:fld id="{FA3ECEF4-E7F2-4667-A88A-72563AD1B0F2}" type="TxLink">
            <a:rPr lang="es-MX" sz="2000" b="1" i="0" strike="noStrike">
              <a:solidFill>
                <a:srgbClr val="000080"/>
              </a:solidFill>
              <a:latin typeface="Arial"/>
              <a:cs typeface="Arial"/>
            </a:rPr>
            <a:pPr algn="r" rtl="1">
              <a:defRPr sz="1000"/>
            </a:pPr>
            <a:t>6%</a:t>
          </a:fld>
          <a:endParaRPr lang="es-MX" sz="2000" b="1" i="0" strike="noStrike">
            <a:solidFill>
              <a:srgbClr val="000080"/>
            </a:solidFill>
            <a:latin typeface="Arial"/>
            <a:cs typeface="Arial"/>
          </a:endParaRPr>
        </a:p>
      </xdr:txBody>
    </xdr:sp>
    <xdr:clientData/>
  </xdr:twoCellAnchor>
  <xdr:twoCellAnchor editAs="oneCell">
    <xdr:from>
      <xdr:col>1</xdr:col>
      <xdr:colOff>643890</xdr:colOff>
      <xdr:row>63</xdr:row>
      <xdr:rowOff>0</xdr:rowOff>
    </xdr:from>
    <xdr:to>
      <xdr:col>1</xdr:col>
      <xdr:colOff>765533</xdr:colOff>
      <xdr:row>63</xdr:row>
      <xdr:rowOff>190500</xdr:rowOff>
    </xdr:to>
    <xdr:sp macro="" textlink="'[1]Weight Distribution'!$D$94" fLocksText="0">
      <xdr:nvSpPr>
        <xdr:cNvPr id="17" name="Text Box 33">
          <a:extLst>
            <a:ext uri="{FF2B5EF4-FFF2-40B4-BE49-F238E27FC236}">
              <a16:creationId xmlns:a16="http://schemas.microsoft.com/office/drawing/2014/main" id="{00000000-0008-0000-0000-000011000000}"/>
            </a:ext>
          </a:extLst>
        </xdr:cNvPr>
        <xdr:cNvSpPr txBox="1">
          <a:spLocks noChangeArrowheads="1" noTextEdit="1"/>
        </xdr:cNvSpPr>
      </xdr:nvSpPr>
      <xdr:spPr bwMode="auto">
        <a:xfrm>
          <a:off x="1748790" y="47901225"/>
          <a:ext cx="359768" cy="590550"/>
        </a:xfrm>
        <a:prstGeom prst="rect">
          <a:avLst/>
        </a:prstGeom>
        <a:noFill/>
        <a:ln w="9525" algn="ctr">
          <a:noFill/>
          <a:miter lim="800000"/>
          <a:headEnd/>
          <a:tailEnd/>
        </a:ln>
        <a:effectLst/>
      </xdr:spPr>
      <xdr:txBody>
        <a:bodyPr vertOverflow="clip" vert="vert270" wrap="square" lIns="45720" tIns="41148" rIns="0" bIns="0" anchor="t" upright="1"/>
        <a:lstStyle/>
        <a:p>
          <a:pPr algn="r" rtl="1">
            <a:defRPr sz="1000"/>
          </a:pPr>
          <a:fld id="{40E7EF6B-EB9F-404A-A16D-438B7345BEC2}" type="TxLink">
            <a:rPr lang="es-MX" sz="2000" b="1" i="0" strike="noStrike">
              <a:solidFill>
                <a:srgbClr val="000080"/>
              </a:solidFill>
              <a:latin typeface="Arial"/>
              <a:cs typeface="Arial"/>
            </a:rPr>
            <a:pPr algn="r" rtl="1">
              <a:defRPr sz="1000"/>
            </a:pPr>
            <a:t>5%</a:t>
          </a:fld>
          <a:endParaRPr lang="es-MX" sz="2000" b="1" i="0" strike="noStrike">
            <a:solidFill>
              <a:srgbClr val="000080"/>
            </a:solidFill>
            <a:latin typeface="Arial"/>
            <a:cs typeface="Arial"/>
          </a:endParaRPr>
        </a:p>
      </xdr:txBody>
    </xdr:sp>
    <xdr:clientData/>
  </xdr:twoCellAnchor>
  <xdr:twoCellAnchor editAs="oneCell">
    <xdr:from>
      <xdr:col>3</xdr:col>
      <xdr:colOff>0</xdr:colOff>
      <xdr:row>0</xdr:row>
      <xdr:rowOff>495300</xdr:rowOff>
    </xdr:from>
    <xdr:to>
      <xdr:col>6</xdr:col>
      <xdr:colOff>2929999</xdr:colOff>
      <xdr:row>1</xdr:row>
      <xdr:rowOff>190648</xdr:rowOff>
    </xdr:to>
    <xdr:sp macro="" textlink="" fLocksText="0">
      <xdr:nvSpPr>
        <xdr:cNvPr id="18" name="AutoShape 35">
          <a:hlinkClick xmlns:r="http://schemas.openxmlformats.org/officeDocument/2006/relationships" r:id="rId3"/>
          <a:extLst>
            <a:ext uri="{FF2B5EF4-FFF2-40B4-BE49-F238E27FC236}">
              <a16:creationId xmlns:a16="http://schemas.microsoft.com/office/drawing/2014/main" id="{00000000-0008-0000-0000-000012000000}"/>
            </a:ext>
          </a:extLst>
        </xdr:cNvPr>
        <xdr:cNvSpPr>
          <a:spLocks noChangeArrowheads="1"/>
        </xdr:cNvSpPr>
      </xdr:nvSpPr>
      <xdr:spPr bwMode="auto">
        <a:xfrm>
          <a:off x="4381500" y="495300"/>
          <a:ext cx="643999" cy="428773"/>
        </a:xfrm>
        <a:prstGeom prst="leftArrow">
          <a:avLst>
            <a:gd name="adj1" fmla="val 50000"/>
            <a:gd name="adj2" fmla="val 38636"/>
          </a:avLst>
        </a:prstGeom>
        <a:gradFill rotWithShape="1">
          <a:gsLst>
            <a:gs pos="0">
              <a:srgbClr val="FF0000">
                <a:gamma/>
                <a:shade val="86275"/>
                <a:invGamma/>
              </a:srgbClr>
            </a:gs>
            <a:gs pos="100000">
              <a:srgbClr val="FF0000"/>
            </a:gs>
          </a:gsLst>
          <a:lin ang="0" scaled="1"/>
        </a:gradFill>
        <a:ln w="9525" algn="ctr">
          <a:noFill/>
          <a:miter lim="800000"/>
          <a:headEnd/>
          <a:tailEnd/>
        </a:ln>
        <a:effectLst/>
      </xdr:spPr>
      <xdr:txBody>
        <a:bodyPr vertOverflow="clip" wrap="square" lIns="36576" tIns="27432" rIns="36576" bIns="27432" anchor="ctr" upright="1"/>
        <a:lstStyle/>
        <a:p>
          <a:pPr algn="ctr" rtl="1">
            <a:defRPr sz="1000"/>
          </a:pPr>
          <a:r>
            <a:rPr lang="es-MX" sz="1200" b="1" i="0" strike="noStrike">
              <a:solidFill>
                <a:srgbClr val="FFFFFF"/>
              </a:solidFill>
              <a:latin typeface="Arial"/>
              <a:cs typeface="Arial"/>
            </a:rPr>
            <a:t>Menu</a:t>
          </a:r>
        </a:p>
      </xdr:txBody>
    </xdr:sp>
    <xdr:clientData/>
  </xdr:twoCellAnchor>
  <xdr:twoCellAnchor>
    <xdr:from>
      <xdr:col>6</xdr:col>
      <xdr:colOff>699135</xdr:colOff>
      <xdr:row>1</xdr:row>
      <xdr:rowOff>19050</xdr:rowOff>
    </xdr:from>
    <xdr:to>
      <xdr:col>6</xdr:col>
      <xdr:colOff>1268720</xdr:colOff>
      <xdr:row>1</xdr:row>
      <xdr:rowOff>325891</xdr:rowOff>
    </xdr:to>
    <xdr:sp macro="" textlink="" fLocksText="0">
      <xdr:nvSpPr>
        <xdr:cNvPr id="19" name="AutoShape 36">
          <a:hlinkClick xmlns:r="http://schemas.openxmlformats.org/officeDocument/2006/relationships" r:id="rId4"/>
          <a:extLst>
            <a:ext uri="{FF2B5EF4-FFF2-40B4-BE49-F238E27FC236}">
              <a16:creationId xmlns:a16="http://schemas.microsoft.com/office/drawing/2014/main" id="{00000000-0008-0000-0000-000013000000}"/>
            </a:ext>
          </a:extLst>
        </xdr:cNvPr>
        <xdr:cNvSpPr>
          <a:spLocks noChangeArrowheads="1"/>
        </xdr:cNvSpPr>
      </xdr:nvSpPr>
      <xdr:spPr bwMode="auto">
        <a:xfrm>
          <a:off x="5080635" y="542925"/>
          <a:ext cx="569585" cy="306841"/>
        </a:xfrm>
        <a:prstGeom prst="flowChartAlternateProcess">
          <a:avLst/>
        </a:prstGeom>
        <a:gradFill rotWithShape="1">
          <a:gsLst>
            <a:gs pos="0">
              <a:srgbClr val="993366">
                <a:gamma/>
                <a:tint val="63922"/>
                <a:invGamma/>
              </a:srgbClr>
            </a:gs>
            <a:gs pos="100000">
              <a:srgbClr val="993366"/>
            </a:gs>
          </a:gsLst>
          <a:path path="shape">
            <a:fillToRect l="50000" t="50000" r="50000" b="50000"/>
          </a:path>
        </a:gradFill>
        <a:ln w="9525" algn="ctr">
          <a:solidFill>
            <a:srgbClr val="666699"/>
          </a:solidFill>
          <a:miter lim="800000"/>
          <a:headEnd/>
          <a:tailEnd/>
        </a:ln>
        <a:effectLst/>
      </xdr:spPr>
      <xdr:txBody>
        <a:bodyPr vertOverflow="clip" wrap="square" lIns="27432" tIns="22860" rIns="27432" bIns="22860" anchor="ctr" upright="1"/>
        <a:lstStyle/>
        <a:p>
          <a:pPr algn="ctr" rtl="1">
            <a:defRPr sz="1000"/>
          </a:pPr>
          <a:r>
            <a:rPr lang="es-MX" sz="1000" b="1" i="0" strike="noStrike">
              <a:solidFill>
                <a:srgbClr val="FFFFFF"/>
              </a:solidFill>
              <a:latin typeface="Arial"/>
              <a:cs typeface="Arial"/>
            </a:rPr>
            <a:t>EF Q1</a:t>
          </a:r>
        </a:p>
      </xdr:txBody>
    </xdr:sp>
    <xdr:clientData/>
  </xdr:twoCellAnchor>
  <xdr:twoCellAnchor>
    <xdr:from>
      <xdr:col>6</xdr:col>
      <xdr:colOff>1344930</xdr:colOff>
      <xdr:row>1</xdr:row>
      <xdr:rowOff>19050</xdr:rowOff>
    </xdr:from>
    <xdr:to>
      <xdr:col>6</xdr:col>
      <xdr:colOff>1931627</xdr:colOff>
      <xdr:row>1</xdr:row>
      <xdr:rowOff>325891</xdr:rowOff>
    </xdr:to>
    <xdr:sp macro="" textlink="" fLocksText="0">
      <xdr:nvSpPr>
        <xdr:cNvPr id="20" name="AutoShape 37">
          <a:hlinkClick xmlns:r="http://schemas.openxmlformats.org/officeDocument/2006/relationships" r:id="rId5"/>
          <a:extLst>
            <a:ext uri="{FF2B5EF4-FFF2-40B4-BE49-F238E27FC236}">
              <a16:creationId xmlns:a16="http://schemas.microsoft.com/office/drawing/2014/main" id="{00000000-0008-0000-0000-000014000000}"/>
            </a:ext>
          </a:extLst>
        </xdr:cNvPr>
        <xdr:cNvSpPr>
          <a:spLocks noChangeArrowheads="1"/>
        </xdr:cNvSpPr>
      </xdr:nvSpPr>
      <xdr:spPr bwMode="auto">
        <a:xfrm>
          <a:off x="5726430" y="542925"/>
          <a:ext cx="586697" cy="306841"/>
        </a:xfrm>
        <a:prstGeom prst="flowChartAlternateProcess">
          <a:avLst/>
        </a:prstGeom>
        <a:gradFill rotWithShape="1">
          <a:gsLst>
            <a:gs pos="0">
              <a:srgbClr val="993366">
                <a:gamma/>
                <a:tint val="63922"/>
                <a:invGamma/>
              </a:srgbClr>
            </a:gs>
            <a:gs pos="100000">
              <a:srgbClr val="993366"/>
            </a:gs>
          </a:gsLst>
          <a:path path="shape">
            <a:fillToRect l="50000" t="50000" r="50000" b="50000"/>
          </a:path>
        </a:gradFill>
        <a:ln w="9525" algn="ctr">
          <a:solidFill>
            <a:srgbClr val="666699"/>
          </a:solidFill>
          <a:miter lim="800000"/>
          <a:headEnd/>
          <a:tailEnd/>
        </a:ln>
        <a:effectLst/>
      </xdr:spPr>
      <xdr:txBody>
        <a:bodyPr vertOverflow="clip" wrap="square" lIns="27432" tIns="22860" rIns="27432" bIns="22860" anchor="ctr" upright="1"/>
        <a:lstStyle/>
        <a:p>
          <a:pPr algn="ctr" rtl="0">
            <a:defRPr sz="1000"/>
          </a:pPr>
          <a:r>
            <a:rPr lang="es-MX" sz="1000" b="1" i="0" strike="noStrike">
              <a:solidFill>
                <a:srgbClr val="FFFFFF"/>
              </a:solidFill>
              <a:latin typeface="Arial"/>
              <a:cs typeface="Arial"/>
            </a:rPr>
            <a:t>EF Q2</a:t>
          </a:r>
        </a:p>
      </xdr:txBody>
    </xdr:sp>
    <xdr:clientData/>
  </xdr:twoCellAnchor>
  <xdr:twoCellAnchor>
    <xdr:from>
      <xdr:col>6</xdr:col>
      <xdr:colOff>2005965</xdr:colOff>
      <xdr:row>1</xdr:row>
      <xdr:rowOff>19050</xdr:rowOff>
    </xdr:from>
    <xdr:to>
      <xdr:col>6</xdr:col>
      <xdr:colOff>2592662</xdr:colOff>
      <xdr:row>1</xdr:row>
      <xdr:rowOff>325891</xdr:rowOff>
    </xdr:to>
    <xdr:sp macro="" textlink="" fLocksText="0">
      <xdr:nvSpPr>
        <xdr:cNvPr id="21" name="AutoShape 38">
          <a:hlinkClick xmlns:r="http://schemas.openxmlformats.org/officeDocument/2006/relationships" r:id="rId6"/>
          <a:extLst>
            <a:ext uri="{FF2B5EF4-FFF2-40B4-BE49-F238E27FC236}">
              <a16:creationId xmlns:a16="http://schemas.microsoft.com/office/drawing/2014/main" id="{00000000-0008-0000-0000-000015000000}"/>
            </a:ext>
          </a:extLst>
        </xdr:cNvPr>
        <xdr:cNvSpPr>
          <a:spLocks noChangeArrowheads="1"/>
        </xdr:cNvSpPr>
      </xdr:nvSpPr>
      <xdr:spPr bwMode="auto">
        <a:xfrm>
          <a:off x="6387465" y="542925"/>
          <a:ext cx="586697" cy="306841"/>
        </a:xfrm>
        <a:prstGeom prst="flowChartAlternateProcess">
          <a:avLst/>
        </a:prstGeom>
        <a:gradFill rotWithShape="1">
          <a:gsLst>
            <a:gs pos="0">
              <a:srgbClr val="993366">
                <a:gamma/>
                <a:tint val="63922"/>
                <a:invGamma/>
              </a:srgbClr>
            </a:gs>
            <a:gs pos="100000">
              <a:srgbClr val="993366"/>
            </a:gs>
          </a:gsLst>
          <a:path path="shape">
            <a:fillToRect l="50000" t="50000" r="50000" b="50000"/>
          </a:path>
        </a:gradFill>
        <a:ln w="9525" algn="ctr">
          <a:solidFill>
            <a:srgbClr val="666699"/>
          </a:solidFill>
          <a:miter lim="800000"/>
          <a:headEnd/>
          <a:tailEnd/>
        </a:ln>
        <a:effectLst/>
      </xdr:spPr>
      <xdr:txBody>
        <a:bodyPr vertOverflow="clip" wrap="square" lIns="27432" tIns="22860" rIns="27432" bIns="22860" anchor="ctr" upright="1"/>
        <a:lstStyle/>
        <a:p>
          <a:pPr algn="ctr" rtl="0">
            <a:defRPr sz="1000"/>
          </a:pPr>
          <a:r>
            <a:rPr lang="es-MX" sz="1000" b="1" i="0" strike="noStrike">
              <a:solidFill>
                <a:srgbClr val="FFFFFF"/>
              </a:solidFill>
              <a:latin typeface="Arial"/>
              <a:cs typeface="Arial"/>
            </a:rPr>
            <a:t>EF Q3</a:t>
          </a:r>
        </a:p>
      </xdr:txBody>
    </xdr:sp>
    <xdr:clientData/>
  </xdr:twoCellAnchor>
  <xdr:twoCellAnchor>
    <xdr:from>
      <xdr:col>6</xdr:col>
      <xdr:colOff>2676525</xdr:colOff>
      <xdr:row>1</xdr:row>
      <xdr:rowOff>19050</xdr:rowOff>
    </xdr:from>
    <xdr:to>
      <xdr:col>6</xdr:col>
      <xdr:colOff>3248025</xdr:colOff>
      <xdr:row>1</xdr:row>
      <xdr:rowOff>325891</xdr:rowOff>
    </xdr:to>
    <xdr:sp macro="" textlink="" fLocksText="0">
      <xdr:nvSpPr>
        <xdr:cNvPr id="22" name="AutoShape 39">
          <a:hlinkClick xmlns:r="http://schemas.openxmlformats.org/officeDocument/2006/relationships" r:id="rId7"/>
          <a:extLst>
            <a:ext uri="{FF2B5EF4-FFF2-40B4-BE49-F238E27FC236}">
              <a16:creationId xmlns:a16="http://schemas.microsoft.com/office/drawing/2014/main" id="{00000000-0008-0000-0000-000016000000}"/>
            </a:ext>
          </a:extLst>
        </xdr:cNvPr>
        <xdr:cNvSpPr>
          <a:spLocks noChangeArrowheads="1"/>
        </xdr:cNvSpPr>
      </xdr:nvSpPr>
      <xdr:spPr bwMode="auto">
        <a:xfrm>
          <a:off x="7058025" y="542925"/>
          <a:ext cx="571500" cy="306841"/>
        </a:xfrm>
        <a:prstGeom prst="flowChartAlternateProcess">
          <a:avLst/>
        </a:prstGeom>
        <a:gradFill rotWithShape="1">
          <a:gsLst>
            <a:gs pos="0">
              <a:srgbClr val="993366">
                <a:gamma/>
                <a:tint val="63922"/>
                <a:invGamma/>
              </a:srgbClr>
            </a:gs>
            <a:gs pos="100000">
              <a:srgbClr val="993366"/>
            </a:gs>
          </a:gsLst>
          <a:path path="shape">
            <a:fillToRect l="50000" t="50000" r="50000" b="50000"/>
          </a:path>
        </a:gradFill>
        <a:ln w="9525" algn="ctr">
          <a:solidFill>
            <a:srgbClr val="666699"/>
          </a:solidFill>
          <a:miter lim="800000"/>
          <a:headEnd/>
          <a:tailEnd/>
        </a:ln>
        <a:effectLst/>
      </xdr:spPr>
      <xdr:txBody>
        <a:bodyPr vertOverflow="clip" wrap="square" lIns="27432" tIns="22860" rIns="27432" bIns="22860" anchor="ctr" upright="1"/>
        <a:lstStyle/>
        <a:p>
          <a:pPr algn="ctr" rtl="0">
            <a:defRPr sz="1000"/>
          </a:pPr>
          <a:r>
            <a:rPr lang="es-MX" sz="1000" b="1" i="0" strike="noStrike">
              <a:solidFill>
                <a:srgbClr val="FFFFFF"/>
              </a:solidFill>
              <a:latin typeface="Arial"/>
              <a:cs typeface="Arial"/>
            </a:rPr>
            <a:t>EF Q4</a:t>
          </a:r>
        </a:p>
      </xdr:txBody>
    </xdr:sp>
    <xdr:clientData/>
  </xdr:twoCellAnchor>
  <xdr:twoCellAnchor>
    <xdr:from>
      <xdr:col>1</xdr:col>
      <xdr:colOff>1085850</xdr:colOff>
      <xdr:row>0</xdr:row>
      <xdr:rowOff>104775</xdr:rowOff>
    </xdr:from>
    <xdr:to>
      <xdr:col>1</xdr:col>
      <xdr:colOff>1085850</xdr:colOff>
      <xdr:row>0</xdr:row>
      <xdr:rowOff>400050</xdr:rowOff>
    </xdr:to>
    <xdr:sp macro="" textlink="" fLocksText="0">
      <xdr:nvSpPr>
        <xdr:cNvPr id="23" name="Text Box 45">
          <a:extLst>
            <a:ext uri="{FF2B5EF4-FFF2-40B4-BE49-F238E27FC236}">
              <a16:creationId xmlns:a16="http://schemas.microsoft.com/office/drawing/2014/main" id="{00000000-0008-0000-0000-000017000000}"/>
            </a:ext>
          </a:extLst>
        </xdr:cNvPr>
        <xdr:cNvSpPr txBox="1">
          <a:spLocks noChangeArrowheads="1"/>
        </xdr:cNvSpPr>
      </xdr:nvSpPr>
      <xdr:spPr bwMode="auto">
        <a:xfrm>
          <a:off x="2190750" y="104775"/>
          <a:ext cx="0" cy="295275"/>
        </a:xfrm>
        <a:prstGeom prst="rect">
          <a:avLst/>
        </a:prstGeom>
        <a:noFill/>
        <a:ln w="9525" algn="ctr">
          <a:noFill/>
          <a:miter lim="800000"/>
          <a:headEnd/>
          <a:tailEnd/>
        </a:ln>
        <a:effectLst/>
      </xdr:spPr>
      <xdr:txBody>
        <a:bodyPr vertOverflow="clip" wrap="square" lIns="36576" tIns="27432" rIns="0" bIns="0" anchor="t" upright="1"/>
        <a:lstStyle/>
        <a:p>
          <a:pPr algn="l" rtl="1">
            <a:defRPr sz="1000"/>
          </a:pPr>
          <a:r>
            <a:rPr lang="es-MX" sz="1400" b="1" i="0" strike="noStrike">
              <a:solidFill>
                <a:srgbClr val="FFFFFF"/>
              </a:solidFill>
              <a:latin typeface="Arial"/>
              <a:cs typeface="Arial"/>
            </a:rPr>
            <a:t>COMPENSATION MODEL</a:t>
          </a:r>
        </a:p>
      </xdr:txBody>
    </xdr:sp>
    <xdr:clientData/>
  </xdr:twoCellAnchor>
  <xdr:twoCellAnchor>
    <xdr:from>
      <xdr:col>1</xdr:col>
      <xdr:colOff>1085850</xdr:colOff>
      <xdr:row>1</xdr:row>
      <xdr:rowOff>38100</xdr:rowOff>
    </xdr:from>
    <xdr:to>
      <xdr:col>1</xdr:col>
      <xdr:colOff>1085850</xdr:colOff>
      <xdr:row>2</xdr:row>
      <xdr:rowOff>0</xdr:rowOff>
    </xdr:to>
    <xdr:sp macro="" textlink="" fLocksText="0">
      <xdr:nvSpPr>
        <xdr:cNvPr id="24" name="Text Box 46">
          <a:extLst>
            <a:ext uri="{FF2B5EF4-FFF2-40B4-BE49-F238E27FC236}">
              <a16:creationId xmlns:a16="http://schemas.microsoft.com/office/drawing/2014/main" id="{00000000-0008-0000-0000-000018000000}"/>
            </a:ext>
          </a:extLst>
        </xdr:cNvPr>
        <xdr:cNvSpPr txBox="1">
          <a:spLocks noChangeArrowheads="1"/>
        </xdr:cNvSpPr>
      </xdr:nvSpPr>
      <xdr:spPr bwMode="auto">
        <a:xfrm>
          <a:off x="2190750" y="561975"/>
          <a:ext cx="0" cy="381000"/>
        </a:xfrm>
        <a:prstGeom prst="rect">
          <a:avLst/>
        </a:prstGeom>
        <a:noFill/>
        <a:ln w="9525" algn="ctr">
          <a:noFill/>
          <a:miter lim="800000"/>
          <a:headEnd/>
          <a:tailEnd/>
        </a:ln>
        <a:effectLst/>
      </xdr:spPr>
      <xdr:txBody>
        <a:bodyPr vertOverflow="clip" wrap="square" lIns="36576" tIns="27432" rIns="0" bIns="0" anchor="t" upright="1"/>
        <a:lstStyle/>
        <a:p>
          <a:pPr algn="l" rtl="1">
            <a:defRPr sz="1000"/>
          </a:pPr>
          <a:r>
            <a:rPr lang="es-MX" sz="1400" b="1" i="0" strike="noStrike">
              <a:solidFill>
                <a:srgbClr val="333399"/>
              </a:solidFill>
              <a:latin typeface="Arial"/>
              <a:cs typeface="Arial"/>
            </a:rPr>
            <a:t>WEIGHT DISTRIBUTION</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20and%20Settings/SOL%20ALVAREZ/Mis%20documentos/Vendor%20Evaluation.xls" TargetMode="External"/><Relationship Id="rId1" Type="http://schemas.openxmlformats.org/officeDocument/2006/relationships/externalLinkPath" Target="/Documents%20and%20Settings/SOL%20ALVAREZ/Mis%20documentos/Vendor%20Evalu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enu"/>
      <sheetName val="Weight Distribution"/>
      <sheetName val="Criterias Detailed"/>
      <sheetName val="EF_Q1"/>
      <sheetName val="EF_Q2"/>
      <sheetName val="EF_Q3"/>
      <sheetName val="EF_Q4"/>
      <sheetName val="FS_Q1"/>
      <sheetName val="FS_Q2"/>
      <sheetName val="FS_Q3"/>
      <sheetName val="FS_Q4"/>
      <sheetName val="Historic Evaluation"/>
      <sheetName val="FF Labour Practises"/>
    </sheetNames>
    <sheetDataSet>
      <sheetData sheetId="0"/>
      <sheetData sheetId="1">
        <row r="6">
          <cell r="B6" t="str">
            <v>1 - HR Management</v>
          </cell>
          <cell r="C6">
            <v>23</v>
          </cell>
          <cell r="D6">
            <v>0.23</v>
          </cell>
        </row>
        <row r="7">
          <cell r="B7" t="str">
            <v>1.1 - Hiring and replacement process</v>
          </cell>
          <cell r="C7">
            <v>4.5</v>
          </cell>
          <cell r="D7">
            <v>0.19565217391304349</v>
          </cell>
        </row>
        <row r="8">
          <cell r="B8" t="str">
            <v>1.1.1 - Alignment to job description</v>
          </cell>
          <cell r="C8">
            <v>2</v>
          </cell>
          <cell r="D8">
            <v>0.44444444444444442</v>
          </cell>
        </row>
        <row r="9">
          <cell r="B9" t="str">
            <v>1.1.2 - Employee turnover</v>
          </cell>
          <cell r="C9">
            <v>1</v>
          </cell>
          <cell r="D9">
            <v>0.22222222222222221</v>
          </cell>
        </row>
        <row r="10">
          <cell r="B10" t="str">
            <v>1.1.3 - People replacement time</v>
          </cell>
          <cell r="C10">
            <v>1</v>
          </cell>
          <cell r="D10">
            <v>0.22222222222222221</v>
          </cell>
        </row>
        <row r="11">
          <cell r="B11" t="str">
            <v>1.1.4 - Confidentiality agreement</v>
          </cell>
          <cell r="C11">
            <v>0.5</v>
          </cell>
          <cell r="D11">
            <v>0.1111111111111111</v>
          </cell>
        </row>
        <row r="12">
          <cell r="B12" t="str">
            <v>1.2 - Competence development</v>
          </cell>
          <cell r="C12">
            <v>10</v>
          </cell>
          <cell r="D12">
            <v>0.43478260869565216</v>
          </cell>
        </row>
        <row r="13">
          <cell r="B13" t="str">
            <v>1.2.1 - Retail team training planning</v>
          </cell>
          <cell r="C13">
            <v>2</v>
          </cell>
          <cell r="D13">
            <v>0.2</v>
          </cell>
        </row>
        <row r="14">
          <cell r="B14" t="str">
            <v>1.2.2 - Training Execution (RP Vendor)</v>
          </cell>
          <cell r="C14">
            <v>2</v>
          </cell>
          <cell r="D14">
            <v>0.2</v>
          </cell>
        </row>
        <row r="15">
          <cell r="B15" t="str">
            <v>1.2.3 - Training Execution (Training Vendor)</v>
          </cell>
          <cell r="C15">
            <v>2</v>
          </cell>
          <cell r="D15">
            <v>0.2</v>
          </cell>
        </row>
        <row r="16">
          <cell r="B16" t="str">
            <v>1.2.4 - Training Absorption (RP Vendor)</v>
          </cell>
          <cell r="C16">
            <v>2</v>
          </cell>
          <cell r="D16">
            <v>0.2</v>
          </cell>
        </row>
        <row r="17">
          <cell r="B17" t="str">
            <v>1.2.5 - Personal Development Plan (PDP)</v>
          </cell>
          <cell r="C17">
            <v>1</v>
          </cell>
          <cell r="D17">
            <v>0.1</v>
          </cell>
        </row>
        <row r="18">
          <cell r="B18" t="str">
            <v>1.2.6 - Occupational health and safety protection and response</v>
          </cell>
          <cell r="C18">
            <v>1</v>
          </cell>
          <cell r="D18">
            <v>0.1</v>
          </cell>
        </row>
        <row r="19">
          <cell r="B19" t="str">
            <v>1.3 - Compensation Model</v>
          </cell>
          <cell r="C19">
            <v>3</v>
          </cell>
          <cell r="D19">
            <v>0.13043478260869565</v>
          </cell>
        </row>
        <row r="20">
          <cell r="B20" t="str">
            <v>1.3.1 - Compensation model process</v>
          </cell>
          <cell r="C20">
            <v>1</v>
          </cell>
          <cell r="D20">
            <v>0.33333333333333331</v>
          </cell>
        </row>
        <row r="21">
          <cell r="B21" t="str">
            <v>1.3.2 - CM Understanding by Managers and Supervisors</v>
          </cell>
          <cell r="C21">
            <v>1</v>
          </cell>
          <cell r="D21">
            <v>0.33333333333333331</v>
          </cell>
        </row>
        <row r="22">
          <cell r="B22" t="str">
            <v>1.3.3 - CM Understanding by Reps</v>
          </cell>
          <cell r="C22">
            <v>1</v>
          </cell>
          <cell r="D22">
            <v>0.33333333333333331</v>
          </cell>
        </row>
        <row r="23">
          <cell r="B23" t="str">
            <v>1.4 - People Motivation</v>
          </cell>
          <cell r="C23">
            <v>3.5</v>
          </cell>
          <cell r="D23">
            <v>0.15217391304347827</v>
          </cell>
        </row>
        <row r="24">
          <cell r="B24" t="str">
            <v>1.4.1 - People motivated with retail program</v>
          </cell>
          <cell r="C24">
            <v>1</v>
          </cell>
          <cell r="D24">
            <v>0.2857142857142857</v>
          </cell>
        </row>
        <row r="25">
          <cell r="B25" t="str">
            <v>1.4.2 - Proud of representing Nokia</v>
          </cell>
          <cell r="C25">
            <v>1</v>
          </cell>
          <cell r="D25">
            <v>0.2857142857142857</v>
          </cell>
        </row>
        <row r="26">
          <cell r="B26" t="str">
            <v>1.4.3 - Proud of working for Vendor</v>
          </cell>
          <cell r="C26">
            <v>1</v>
          </cell>
          <cell r="D26">
            <v>0.2857142857142857</v>
          </cell>
        </row>
        <row r="27">
          <cell r="B27" t="str">
            <v>1.4.4 - Feedback and complaint channel</v>
          </cell>
          <cell r="C27">
            <v>0.5</v>
          </cell>
          <cell r="D27">
            <v>0.14285714285714285</v>
          </cell>
        </row>
        <row r="28">
          <cell r="B28" t="str">
            <v>1.5 - Payroll</v>
          </cell>
          <cell r="C28">
            <v>2</v>
          </cell>
          <cell r="D28">
            <v>8.6956521739130432E-2</v>
          </cell>
        </row>
        <row r="29">
          <cell r="B29" t="str">
            <v>1.5.1 - Payroll</v>
          </cell>
          <cell r="C29">
            <v>2</v>
          </cell>
          <cell r="D29">
            <v>1</v>
          </cell>
        </row>
        <row r="31">
          <cell r="B31" t="str">
            <v>2 - Administrative Processes</v>
          </cell>
          <cell r="C31">
            <v>22</v>
          </cell>
          <cell r="D31">
            <v>0.22</v>
          </cell>
        </row>
        <row r="32">
          <cell r="B32" t="str">
            <v>2.1 - Resource Allocation (Field Force)</v>
          </cell>
          <cell r="C32">
            <v>4</v>
          </cell>
          <cell r="D32">
            <v>0.18181818181818182</v>
          </cell>
        </row>
        <row r="33">
          <cell r="B33" t="str">
            <v>2.1.1 - Field Force Allocation</v>
          </cell>
          <cell r="C33">
            <v>3</v>
          </cell>
          <cell r="D33">
            <v>0.75</v>
          </cell>
        </row>
        <row r="34">
          <cell r="B34" t="str">
            <v>2.1.2 - Span of control</v>
          </cell>
          <cell r="C34">
            <v>1</v>
          </cell>
          <cell r="D34">
            <v>0.25</v>
          </cell>
        </row>
        <row r="35">
          <cell r="B35" t="str">
            <v>2.2 - Mapping + Store DNA Database</v>
          </cell>
          <cell r="C35">
            <v>5</v>
          </cell>
          <cell r="D35">
            <v>0.22727272727272727</v>
          </cell>
        </row>
        <row r="36">
          <cell r="B36" t="str">
            <v>2.2.1 - Process and methodology of mapping, Store DNA Database and Retail Classification</v>
          </cell>
          <cell r="C36">
            <v>2</v>
          </cell>
          <cell r="D36">
            <v>0.4</v>
          </cell>
        </row>
        <row r="37">
          <cell r="B37" t="str">
            <v>2.2.2 - Regions mapped</v>
          </cell>
          <cell r="C37">
            <v>1</v>
          </cell>
          <cell r="D37">
            <v>0.2</v>
          </cell>
        </row>
        <row r="38">
          <cell r="B38" t="str">
            <v>2.2.3 - Store DNA Database accuracy</v>
          </cell>
          <cell r="C38">
            <v>2</v>
          </cell>
          <cell r="D38">
            <v>0.4</v>
          </cell>
        </row>
        <row r="39">
          <cell r="B39" t="str">
            <v>2.3 - Routing + Territory Design</v>
          </cell>
          <cell r="C39">
            <v>3</v>
          </cell>
          <cell r="D39">
            <v>0.13636363636363635</v>
          </cell>
        </row>
        <row r="40">
          <cell r="B40" t="str">
            <v>2.3.1 - Process and methodology of routing</v>
          </cell>
          <cell r="C40">
            <v>1</v>
          </cell>
          <cell r="D40">
            <v>0.33333333333333331</v>
          </cell>
        </row>
        <row r="41">
          <cell r="B41" t="str">
            <v>2.3.2 - Routes Efficiency</v>
          </cell>
          <cell r="C41">
            <v>2</v>
          </cell>
          <cell r="D41">
            <v>0.66666666666666663</v>
          </cell>
        </row>
        <row r="42">
          <cell r="B42" t="str">
            <v>2.4 - POP Material distribution</v>
          </cell>
          <cell r="C42">
            <v>2</v>
          </cell>
          <cell r="D42">
            <v>0.33333333333333331</v>
          </cell>
        </row>
        <row r="43">
          <cell r="B43" t="str">
            <v>2.4.1 - Process and methodology of POP material forecast and distribution</v>
          </cell>
          <cell r="C43">
            <v>2</v>
          </cell>
          <cell r="D43">
            <v>1</v>
          </cell>
        </row>
        <row r="44">
          <cell r="B44" t="str">
            <v>2.5 - Retail Data Management</v>
          </cell>
          <cell r="C44">
            <v>6</v>
          </cell>
          <cell r="D44">
            <v>0.27272727272727271</v>
          </cell>
        </row>
        <row r="45">
          <cell r="B45" t="str">
            <v>2.5.1 - Data collection</v>
          </cell>
          <cell r="C45">
            <v>2</v>
          </cell>
          <cell r="D45">
            <v>0.33333333333333331</v>
          </cell>
        </row>
        <row r="46">
          <cell r="B46" t="str">
            <v>2.5.2 - Data validation</v>
          </cell>
          <cell r="C46">
            <v>2</v>
          </cell>
          <cell r="D46">
            <v>0.33333333333333331</v>
          </cell>
        </row>
        <row r="47">
          <cell r="B47" t="str">
            <v>2.5.3 - Data reporting</v>
          </cell>
          <cell r="C47">
            <v>2</v>
          </cell>
          <cell r="D47">
            <v>0.33333333333333331</v>
          </cell>
        </row>
        <row r="48">
          <cell r="B48" t="str">
            <v>2.6 - PMO's follow up</v>
          </cell>
          <cell r="C48">
            <v>2</v>
          </cell>
          <cell r="D48">
            <v>9.0909090909090912E-2</v>
          </cell>
        </row>
        <row r="49">
          <cell r="B49" t="str">
            <v>2.6.1 - PMO on time</v>
          </cell>
          <cell r="C49">
            <v>1.5</v>
          </cell>
          <cell r="D49">
            <v>0.75</v>
          </cell>
        </row>
        <row r="50">
          <cell r="B50" t="str">
            <v>2.6.2 - PMO's sessions attendance</v>
          </cell>
          <cell r="C50">
            <v>0.5</v>
          </cell>
          <cell r="D50">
            <v>0.25</v>
          </cell>
        </row>
        <row r="52">
          <cell r="B52" t="str">
            <v>3 - Execution Processes</v>
          </cell>
          <cell r="C52">
            <v>22</v>
          </cell>
          <cell r="D52">
            <v>0.22</v>
          </cell>
        </row>
        <row r="53">
          <cell r="B53" t="str">
            <v>3.1 - Supervision Model</v>
          </cell>
          <cell r="C53">
            <v>4</v>
          </cell>
          <cell r="D53">
            <v>0.18181818181818182</v>
          </cell>
        </row>
        <row r="54">
          <cell r="B54" t="str">
            <v>3.1.1 - Supervision process</v>
          </cell>
          <cell r="C54">
            <v>3</v>
          </cell>
          <cell r="D54">
            <v>0.75</v>
          </cell>
        </row>
        <row r="55">
          <cell r="B55" t="str">
            <v>3.1.2 - Manager's supervision</v>
          </cell>
          <cell r="C55">
            <v>1</v>
          </cell>
          <cell r="D55">
            <v>0.25</v>
          </cell>
        </row>
        <row r="56">
          <cell r="B56" t="str">
            <v>3.2 - FEG (Field Execution Guide)</v>
          </cell>
          <cell r="C56">
            <v>7</v>
          </cell>
          <cell r="D56">
            <v>0.31818181818181818</v>
          </cell>
        </row>
        <row r="57">
          <cell r="B57" t="str">
            <v>3.2.1 - FEG implementation</v>
          </cell>
          <cell r="C57">
            <v>7</v>
          </cell>
          <cell r="D57">
            <v>1</v>
          </cell>
        </row>
        <row r="58">
          <cell r="B58" t="str">
            <v>3.3 - MEG (Merchandising Execution Guide)</v>
          </cell>
          <cell r="C58">
            <v>7</v>
          </cell>
          <cell r="D58">
            <v>0.31818181818181818</v>
          </cell>
        </row>
        <row r="59">
          <cell r="B59" t="str">
            <v>3.3.1 - MEG implementation</v>
          </cell>
          <cell r="C59">
            <v>7</v>
          </cell>
          <cell r="D59">
            <v>1</v>
          </cell>
        </row>
        <row r="60">
          <cell r="B60" t="str">
            <v>3.4 - SOT (Sales objectives and Tracking)</v>
          </cell>
          <cell r="C60">
            <v>4</v>
          </cell>
          <cell r="D60">
            <v>0.18181818181818182</v>
          </cell>
        </row>
        <row r="61">
          <cell r="B61" t="str">
            <v>3.4.1 - SOT implementation</v>
          </cell>
          <cell r="C61">
            <v>4</v>
          </cell>
          <cell r="D61">
            <v>1</v>
          </cell>
        </row>
        <row r="63">
          <cell r="B63" t="str">
            <v xml:space="preserve">4 - Quantitative Results </v>
          </cell>
          <cell r="C63">
            <v>22</v>
          </cell>
          <cell r="D63">
            <v>0.22</v>
          </cell>
        </row>
        <row r="64">
          <cell r="B64" t="str">
            <v>4.1 - Weighted Distribution</v>
          </cell>
          <cell r="C64">
            <v>1</v>
          </cell>
          <cell r="D64">
            <v>4.5454545454545456E-2</v>
          </cell>
        </row>
        <row r="65">
          <cell r="B65" t="str">
            <v>4.1.1 - Weighted distribution target</v>
          </cell>
          <cell r="C65">
            <v>1.86</v>
          </cell>
          <cell r="D65">
            <v>1.86</v>
          </cell>
        </row>
        <row r="66">
          <cell r="B66" t="str">
            <v>4.2 - Trade Reps Productivity</v>
          </cell>
          <cell r="C66">
            <v>2</v>
          </cell>
          <cell r="D66">
            <v>9.0909090909090912E-2</v>
          </cell>
        </row>
        <row r="67">
          <cell r="B67" t="str">
            <v>4.2.1 - Trade Reps productivity target</v>
          </cell>
          <cell r="C67">
            <v>2.86</v>
          </cell>
          <cell r="D67">
            <v>1.43</v>
          </cell>
        </row>
        <row r="68">
          <cell r="B68" t="str">
            <v>4.3 - Trade Reps Calls Month</v>
          </cell>
          <cell r="C68">
            <v>2</v>
          </cell>
          <cell r="D68">
            <v>9.0909090909090912E-2</v>
          </cell>
        </row>
        <row r="69">
          <cell r="B69" t="str">
            <v>4.3.1 - Trade Reps Calls Month</v>
          </cell>
          <cell r="C69">
            <v>2.86</v>
          </cell>
          <cell r="D69">
            <v>1.43</v>
          </cell>
        </row>
        <row r="70">
          <cell r="B70" t="str">
            <v>4.4 - Trade Reps Calls Accomplishment</v>
          </cell>
          <cell r="C70">
            <v>2</v>
          </cell>
          <cell r="D70">
            <v>9.0909090909090912E-2</v>
          </cell>
        </row>
        <row r="71">
          <cell r="B71" t="str">
            <v>4.4.1 - Trade Reps Calls Accomplishment</v>
          </cell>
          <cell r="C71">
            <v>2.86</v>
          </cell>
          <cell r="D71">
            <v>1.43</v>
          </cell>
        </row>
        <row r="72">
          <cell r="B72" t="str">
            <v>4.5 - Sales Reps presence</v>
          </cell>
          <cell r="C72">
            <v>2</v>
          </cell>
          <cell r="D72">
            <v>9.0909090909090912E-2</v>
          </cell>
        </row>
        <row r="73">
          <cell r="B73" t="str">
            <v>4.5.1 - Sales Reps presence accomplishment</v>
          </cell>
          <cell r="C73">
            <v>2.86</v>
          </cell>
          <cell r="D73">
            <v>0.71499999999999997</v>
          </cell>
        </row>
        <row r="74">
          <cell r="B74" t="str">
            <v>4.6 - Sales Volume</v>
          </cell>
          <cell r="C74">
            <v>4</v>
          </cell>
          <cell r="D74">
            <v>0.18181818181818182</v>
          </cell>
        </row>
        <row r="75">
          <cell r="B75" t="str">
            <v>4.6.1 - Sales Volume target</v>
          </cell>
          <cell r="C75">
            <v>4.8600000000000003</v>
          </cell>
          <cell r="D75">
            <v>1.2150000000000001</v>
          </cell>
        </row>
        <row r="76">
          <cell r="B76" t="str">
            <v>4.7 - Market Share</v>
          </cell>
          <cell r="C76">
            <v>3</v>
          </cell>
          <cell r="D76">
            <v>0.13636363636363635</v>
          </cell>
        </row>
        <row r="77">
          <cell r="B77" t="str">
            <v>4.7.1 - Market Share target</v>
          </cell>
          <cell r="C77">
            <v>3.86</v>
          </cell>
          <cell r="D77">
            <v>1.2866666666666666</v>
          </cell>
        </row>
        <row r="78">
          <cell r="B78" t="str">
            <v>4.8 - Share of Visibility</v>
          </cell>
          <cell r="C78">
            <v>4</v>
          </cell>
          <cell r="D78">
            <v>0.18181818181818182</v>
          </cell>
        </row>
        <row r="79">
          <cell r="B79" t="str">
            <v>4.8.1 - Share of Visibility target</v>
          </cell>
          <cell r="C79">
            <v>0</v>
          </cell>
          <cell r="D79">
            <v>0</v>
          </cell>
        </row>
        <row r="80">
          <cell r="B80" t="str">
            <v>4.9 - Store's staff training</v>
          </cell>
          <cell r="C80">
            <v>2</v>
          </cell>
          <cell r="D80">
            <v>9.0909090909090912E-2</v>
          </cell>
        </row>
        <row r="81">
          <cell r="B81" t="str">
            <v>4.9.1 - Nokia Noquea target</v>
          </cell>
          <cell r="C81">
            <v>0</v>
          </cell>
          <cell r="D81">
            <v>0</v>
          </cell>
        </row>
        <row r="82">
          <cell r="B82" t="str">
            <v>4.9.2 - L1 training target</v>
          </cell>
          <cell r="C82">
            <v>0</v>
          </cell>
          <cell r="D82">
            <v>0</v>
          </cell>
        </row>
        <row r="84">
          <cell r="B84" t="str">
            <v>5 - Infrastructure</v>
          </cell>
          <cell r="C84">
            <v>6</v>
          </cell>
          <cell r="D84">
            <v>0.06</v>
          </cell>
        </row>
        <row r="85">
          <cell r="B85" t="str">
            <v>5.1 - Offices</v>
          </cell>
          <cell r="C85">
            <v>2.5</v>
          </cell>
          <cell r="D85">
            <v>0.41666666666666669</v>
          </cell>
        </row>
        <row r="86">
          <cell r="B86" t="str">
            <v>5.1.1 - Offices' coverage</v>
          </cell>
          <cell r="C86">
            <v>1.5</v>
          </cell>
          <cell r="D86">
            <v>0.6</v>
          </cell>
        </row>
        <row r="87">
          <cell r="B87" t="str">
            <v>5.1.2 - Offices' facillities</v>
          </cell>
          <cell r="C87">
            <v>1</v>
          </cell>
          <cell r="D87">
            <v>0.4</v>
          </cell>
        </row>
        <row r="88">
          <cell r="B88" t="str">
            <v>5.2 - Warehouses</v>
          </cell>
          <cell r="C88">
            <v>2.5</v>
          </cell>
          <cell r="D88">
            <v>0.41666666666666669</v>
          </cell>
        </row>
        <row r="89">
          <cell r="B89" t="str">
            <v>5.2.1 - Warehouses' coverage</v>
          </cell>
          <cell r="C89">
            <v>1.5</v>
          </cell>
          <cell r="D89">
            <v>0.6</v>
          </cell>
        </row>
        <row r="90">
          <cell r="B90" t="str">
            <v>5.2.2 - Warehouses' infra-structure</v>
          </cell>
          <cell r="C90">
            <v>1</v>
          </cell>
          <cell r="D90">
            <v>0.4</v>
          </cell>
        </row>
        <row r="91">
          <cell r="B91" t="str">
            <v>5.3 - Back-office</v>
          </cell>
          <cell r="C91">
            <v>1</v>
          </cell>
          <cell r="D91">
            <v>0.16666666666666666</v>
          </cell>
        </row>
        <row r="92">
          <cell r="B92" t="str">
            <v>5.3.1 - Service level from Back-office</v>
          </cell>
          <cell r="C92">
            <v>1</v>
          </cell>
          <cell r="D92">
            <v>1</v>
          </cell>
        </row>
        <row r="94">
          <cell r="B94" t="str">
            <v>6 - Additional Contribution</v>
          </cell>
          <cell r="C94">
            <v>5</v>
          </cell>
          <cell r="D94">
            <v>0.05</v>
          </cell>
        </row>
        <row r="95">
          <cell r="B95" t="str">
            <v>6.1 - Innovative Solutions</v>
          </cell>
          <cell r="C95">
            <v>2.5</v>
          </cell>
          <cell r="D95">
            <v>0.5</v>
          </cell>
        </row>
        <row r="96">
          <cell r="B96" t="str">
            <v>6.1.1 - New Solutions</v>
          </cell>
          <cell r="C96">
            <v>2.5</v>
          </cell>
          <cell r="D96">
            <v>1</v>
          </cell>
        </row>
        <row r="97">
          <cell r="B97" t="str">
            <v>6.2 - Resources optimization</v>
          </cell>
          <cell r="C97">
            <v>2.5</v>
          </cell>
          <cell r="D97">
            <v>0.5</v>
          </cell>
        </row>
        <row r="98">
          <cell r="B98" t="str">
            <v>6.2.1 - Resources Optimization</v>
          </cell>
          <cell r="C98">
            <v>2.5</v>
          </cell>
          <cell r="D98">
            <v>1</v>
          </cell>
        </row>
        <row r="99">
          <cell r="B99" t="str">
            <v>6.3 - TBD by Retail Country Manager</v>
          </cell>
          <cell r="C99">
            <v>0</v>
          </cell>
          <cell r="D99">
            <v>0</v>
          </cell>
        </row>
        <row r="100">
          <cell r="B100" t="str">
            <v>6.3.1 - TBD by Retail Country Manager (Any local issue to follow)</v>
          </cell>
          <cell r="C100">
            <v>0</v>
          </cell>
          <cell r="D100">
            <v>0</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80"/>
  <sheetViews>
    <sheetView tabSelected="1" topLeftCell="A25" workbookViewId="0">
      <selection activeCell="A30" sqref="A30"/>
    </sheetView>
  </sheetViews>
  <sheetFormatPr baseColWidth="10" defaultRowHeight="21" x14ac:dyDescent="0.3"/>
  <cols>
    <col min="1" max="1" width="16.5546875" customWidth="1"/>
    <col min="2" max="2" width="16.44140625" style="4" customWidth="1"/>
    <col min="3" max="3" width="32.6640625" style="5" customWidth="1"/>
    <col min="4" max="4" width="9.6640625" hidden="1" customWidth="1"/>
    <col min="5" max="5" width="11.6640625" style="6" hidden="1" customWidth="1"/>
    <col min="6" max="6" width="35.109375" style="7" hidden="1" customWidth="1"/>
    <col min="7" max="7" width="49.6640625" style="8" customWidth="1"/>
    <col min="8" max="8" width="19" style="8" hidden="1" customWidth="1"/>
    <col min="9" max="9" width="9.6640625" style="9" bestFit="1" customWidth="1"/>
    <col min="10" max="10" width="11.6640625" style="125" bestFit="1" customWidth="1"/>
    <col min="11" max="11" width="24.44140625" style="6" customWidth="1"/>
    <col min="12" max="12" width="13" style="6" customWidth="1"/>
    <col min="13" max="16" width="49.6640625" style="6" customWidth="1"/>
    <col min="17" max="256" width="9.109375" customWidth="1"/>
    <col min="257" max="257" width="16.5546875" customWidth="1"/>
    <col min="258" max="258" width="16.44140625" customWidth="1"/>
    <col min="259" max="259" width="32.6640625" customWidth="1"/>
    <col min="260" max="262" width="0" hidden="1" customWidth="1"/>
    <col min="263" max="263" width="49.6640625" customWidth="1"/>
    <col min="264" max="264" width="0" hidden="1" customWidth="1"/>
    <col min="265" max="265" width="9.6640625" bestFit="1" customWidth="1"/>
    <col min="266" max="266" width="11.6640625" bestFit="1" customWidth="1"/>
    <col min="267" max="267" width="24.44140625" customWidth="1"/>
    <col min="268" max="268" width="13" customWidth="1"/>
    <col min="269" max="272" width="49.6640625" customWidth="1"/>
    <col min="273" max="512" width="9.109375" customWidth="1"/>
    <col min="513" max="513" width="16.5546875" customWidth="1"/>
    <col min="514" max="514" width="16.44140625" customWidth="1"/>
    <col min="515" max="515" width="32.6640625" customWidth="1"/>
    <col min="516" max="518" width="0" hidden="1" customWidth="1"/>
    <col min="519" max="519" width="49.6640625" customWidth="1"/>
    <col min="520" max="520" width="0" hidden="1" customWidth="1"/>
    <col min="521" max="521" width="9.6640625" bestFit="1" customWidth="1"/>
    <col min="522" max="522" width="11.6640625" bestFit="1" customWidth="1"/>
    <col min="523" max="523" width="24.44140625" customWidth="1"/>
    <col min="524" max="524" width="13" customWidth="1"/>
    <col min="525" max="528" width="49.6640625" customWidth="1"/>
    <col min="529" max="768" width="9.109375" customWidth="1"/>
    <col min="769" max="769" width="16.5546875" customWidth="1"/>
    <col min="770" max="770" width="16.44140625" customWidth="1"/>
    <col min="771" max="771" width="32.6640625" customWidth="1"/>
    <col min="772" max="774" width="0" hidden="1" customWidth="1"/>
    <col min="775" max="775" width="49.6640625" customWidth="1"/>
    <col min="776" max="776" width="0" hidden="1" customWidth="1"/>
    <col min="777" max="777" width="9.6640625" bestFit="1" customWidth="1"/>
    <col min="778" max="778" width="11.6640625" bestFit="1" customWidth="1"/>
    <col min="779" max="779" width="24.44140625" customWidth="1"/>
    <col min="780" max="780" width="13" customWidth="1"/>
    <col min="781" max="784" width="49.6640625" customWidth="1"/>
    <col min="785" max="1024" width="9.109375" customWidth="1"/>
    <col min="1025" max="1025" width="16.5546875" customWidth="1"/>
    <col min="1026" max="1026" width="16.44140625" customWidth="1"/>
    <col min="1027" max="1027" width="32.6640625" customWidth="1"/>
    <col min="1028" max="1030" width="0" hidden="1" customWidth="1"/>
    <col min="1031" max="1031" width="49.6640625" customWidth="1"/>
    <col min="1032" max="1032" width="0" hidden="1" customWidth="1"/>
    <col min="1033" max="1033" width="9.6640625" bestFit="1" customWidth="1"/>
    <col min="1034" max="1034" width="11.6640625" bestFit="1" customWidth="1"/>
    <col min="1035" max="1035" width="24.44140625" customWidth="1"/>
    <col min="1036" max="1036" width="13" customWidth="1"/>
    <col min="1037" max="1040" width="49.6640625" customWidth="1"/>
    <col min="1041" max="1280" width="9.109375" customWidth="1"/>
    <col min="1281" max="1281" width="16.5546875" customWidth="1"/>
    <col min="1282" max="1282" width="16.44140625" customWidth="1"/>
    <col min="1283" max="1283" width="32.6640625" customWidth="1"/>
    <col min="1284" max="1286" width="0" hidden="1" customWidth="1"/>
    <col min="1287" max="1287" width="49.6640625" customWidth="1"/>
    <col min="1288" max="1288" width="0" hidden="1" customWidth="1"/>
    <col min="1289" max="1289" width="9.6640625" bestFit="1" customWidth="1"/>
    <col min="1290" max="1290" width="11.6640625" bestFit="1" customWidth="1"/>
    <col min="1291" max="1291" width="24.44140625" customWidth="1"/>
    <col min="1292" max="1292" width="13" customWidth="1"/>
    <col min="1293" max="1296" width="49.6640625" customWidth="1"/>
    <col min="1297" max="1536" width="9.109375" customWidth="1"/>
    <col min="1537" max="1537" width="16.5546875" customWidth="1"/>
    <col min="1538" max="1538" width="16.44140625" customWidth="1"/>
    <col min="1539" max="1539" width="32.6640625" customWidth="1"/>
    <col min="1540" max="1542" width="0" hidden="1" customWidth="1"/>
    <col min="1543" max="1543" width="49.6640625" customWidth="1"/>
    <col min="1544" max="1544" width="0" hidden="1" customWidth="1"/>
    <col min="1545" max="1545" width="9.6640625" bestFit="1" customWidth="1"/>
    <col min="1546" max="1546" width="11.6640625" bestFit="1" customWidth="1"/>
    <col min="1547" max="1547" width="24.44140625" customWidth="1"/>
    <col min="1548" max="1548" width="13" customWidth="1"/>
    <col min="1549" max="1552" width="49.6640625" customWidth="1"/>
    <col min="1553" max="1792" width="9.109375" customWidth="1"/>
    <col min="1793" max="1793" width="16.5546875" customWidth="1"/>
    <col min="1794" max="1794" width="16.44140625" customWidth="1"/>
    <col min="1795" max="1795" width="32.6640625" customWidth="1"/>
    <col min="1796" max="1798" width="0" hidden="1" customWidth="1"/>
    <col min="1799" max="1799" width="49.6640625" customWidth="1"/>
    <col min="1800" max="1800" width="0" hidden="1" customWidth="1"/>
    <col min="1801" max="1801" width="9.6640625" bestFit="1" customWidth="1"/>
    <col min="1802" max="1802" width="11.6640625" bestFit="1" customWidth="1"/>
    <col min="1803" max="1803" width="24.44140625" customWidth="1"/>
    <col min="1804" max="1804" width="13" customWidth="1"/>
    <col min="1805" max="1808" width="49.6640625" customWidth="1"/>
    <col min="1809" max="2048" width="9.109375" customWidth="1"/>
    <col min="2049" max="2049" width="16.5546875" customWidth="1"/>
    <col min="2050" max="2050" width="16.44140625" customWidth="1"/>
    <col min="2051" max="2051" width="32.6640625" customWidth="1"/>
    <col min="2052" max="2054" width="0" hidden="1" customWidth="1"/>
    <col min="2055" max="2055" width="49.6640625" customWidth="1"/>
    <col min="2056" max="2056" width="0" hidden="1" customWidth="1"/>
    <col min="2057" max="2057" width="9.6640625" bestFit="1" customWidth="1"/>
    <col min="2058" max="2058" width="11.6640625" bestFit="1" customWidth="1"/>
    <col min="2059" max="2059" width="24.44140625" customWidth="1"/>
    <col min="2060" max="2060" width="13" customWidth="1"/>
    <col min="2061" max="2064" width="49.6640625" customWidth="1"/>
    <col min="2065" max="2304" width="9.109375" customWidth="1"/>
    <col min="2305" max="2305" width="16.5546875" customWidth="1"/>
    <col min="2306" max="2306" width="16.44140625" customWidth="1"/>
    <col min="2307" max="2307" width="32.6640625" customWidth="1"/>
    <col min="2308" max="2310" width="0" hidden="1" customWidth="1"/>
    <col min="2311" max="2311" width="49.6640625" customWidth="1"/>
    <col min="2312" max="2312" width="0" hidden="1" customWidth="1"/>
    <col min="2313" max="2313" width="9.6640625" bestFit="1" customWidth="1"/>
    <col min="2314" max="2314" width="11.6640625" bestFit="1" customWidth="1"/>
    <col min="2315" max="2315" width="24.44140625" customWidth="1"/>
    <col min="2316" max="2316" width="13" customWidth="1"/>
    <col min="2317" max="2320" width="49.6640625" customWidth="1"/>
    <col min="2321" max="2560" width="9.109375" customWidth="1"/>
    <col min="2561" max="2561" width="16.5546875" customWidth="1"/>
    <col min="2562" max="2562" width="16.44140625" customWidth="1"/>
    <col min="2563" max="2563" width="32.6640625" customWidth="1"/>
    <col min="2564" max="2566" width="0" hidden="1" customWidth="1"/>
    <col min="2567" max="2567" width="49.6640625" customWidth="1"/>
    <col min="2568" max="2568" width="0" hidden="1" customWidth="1"/>
    <col min="2569" max="2569" width="9.6640625" bestFit="1" customWidth="1"/>
    <col min="2570" max="2570" width="11.6640625" bestFit="1" customWidth="1"/>
    <col min="2571" max="2571" width="24.44140625" customWidth="1"/>
    <col min="2572" max="2572" width="13" customWidth="1"/>
    <col min="2573" max="2576" width="49.6640625" customWidth="1"/>
    <col min="2577" max="2816" width="9.109375" customWidth="1"/>
    <col min="2817" max="2817" width="16.5546875" customWidth="1"/>
    <col min="2818" max="2818" width="16.44140625" customWidth="1"/>
    <col min="2819" max="2819" width="32.6640625" customWidth="1"/>
    <col min="2820" max="2822" width="0" hidden="1" customWidth="1"/>
    <col min="2823" max="2823" width="49.6640625" customWidth="1"/>
    <col min="2824" max="2824" width="0" hidden="1" customWidth="1"/>
    <col min="2825" max="2825" width="9.6640625" bestFit="1" customWidth="1"/>
    <col min="2826" max="2826" width="11.6640625" bestFit="1" customWidth="1"/>
    <col min="2827" max="2827" width="24.44140625" customWidth="1"/>
    <col min="2828" max="2828" width="13" customWidth="1"/>
    <col min="2829" max="2832" width="49.6640625" customWidth="1"/>
    <col min="2833" max="3072" width="9.109375" customWidth="1"/>
    <col min="3073" max="3073" width="16.5546875" customWidth="1"/>
    <col min="3074" max="3074" width="16.44140625" customWidth="1"/>
    <col min="3075" max="3075" width="32.6640625" customWidth="1"/>
    <col min="3076" max="3078" width="0" hidden="1" customWidth="1"/>
    <col min="3079" max="3079" width="49.6640625" customWidth="1"/>
    <col min="3080" max="3080" width="0" hidden="1" customWidth="1"/>
    <col min="3081" max="3081" width="9.6640625" bestFit="1" customWidth="1"/>
    <col min="3082" max="3082" width="11.6640625" bestFit="1" customWidth="1"/>
    <col min="3083" max="3083" width="24.44140625" customWidth="1"/>
    <col min="3084" max="3084" width="13" customWidth="1"/>
    <col min="3085" max="3088" width="49.6640625" customWidth="1"/>
    <col min="3089" max="3328" width="9.109375" customWidth="1"/>
    <col min="3329" max="3329" width="16.5546875" customWidth="1"/>
    <col min="3330" max="3330" width="16.44140625" customWidth="1"/>
    <col min="3331" max="3331" width="32.6640625" customWidth="1"/>
    <col min="3332" max="3334" width="0" hidden="1" customWidth="1"/>
    <col min="3335" max="3335" width="49.6640625" customWidth="1"/>
    <col min="3336" max="3336" width="0" hidden="1" customWidth="1"/>
    <col min="3337" max="3337" width="9.6640625" bestFit="1" customWidth="1"/>
    <col min="3338" max="3338" width="11.6640625" bestFit="1" customWidth="1"/>
    <col min="3339" max="3339" width="24.44140625" customWidth="1"/>
    <col min="3340" max="3340" width="13" customWidth="1"/>
    <col min="3341" max="3344" width="49.6640625" customWidth="1"/>
    <col min="3345" max="3584" width="9.109375" customWidth="1"/>
    <col min="3585" max="3585" width="16.5546875" customWidth="1"/>
    <col min="3586" max="3586" width="16.44140625" customWidth="1"/>
    <col min="3587" max="3587" width="32.6640625" customWidth="1"/>
    <col min="3588" max="3590" width="0" hidden="1" customWidth="1"/>
    <col min="3591" max="3591" width="49.6640625" customWidth="1"/>
    <col min="3592" max="3592" width="0" hidden="1" customWidth="1"/>
    <col min="3593" max="3593" width="9.6640625" bestFit="1" customWidth="1"/>
    <col min="3594" max="3594" width="11.6640625" bestFit="1" customWidth="1"/>
    <col min="3595" max="3595" width="24.44140625" customWidth="1"/>
    <col min="3596" max="3596" width="13" customWidth="1"/>
    <col min="3597" max="3600" width="49.6640625" customWidth="1"/>
    <col min="3601" max="3840" width="9.109375" customWidth="1"/>
    <col min="3841" max="3841" width="16.5546875" customWidth="1"/>
    <col min="3842" max="3842" width="16.44140625" customWidth="1"/>
    <col min="3843" max="3843" width="32.6640625" customWidth="1"/>
    <col min="3844" max="3846" width="0" hidden="1" customWidth="1"/>
    <col min="3847" max="3847" width="49.6640625" customWidth="1"/>
    <col min="3848" max="3848" width="0" hidden="1" customWidth="1"/>
    <col min="3849" max="3849" width="9.6640625" bestFit="1" customWidth="1"/>
    <col min="3850" max="3850" width="11.6640625" bestFit="1" customWidth="1"/>
    <col min="3851" max="3851" width="24.44140625" customWidth="1"/>
    <col min="3852" max="3852" width="13" customWidth="1"/>
    <col min="3853" max="3856" width="49.6640625" customWidth="1"/>
    <col min="3857" max="4096" width="9.109375" customWidth="1"/>
    <col min="4097" max="4097" width="16.5546875" customWidth="1"/>
    <col min="4098" max="4098" width="16.44140625" customWidth="1"/>
    <col min="4099" max="4099" width="32.6640625" customWidth="1"/>
    <col min="4100" max="4102" width="0" hidden="1" customWidth="1"/>
    <col min="4103" max="4103" width="49.6640625" customWidth="1"/>
    <col min="4104" max="4104" width="0" hidden="1" customWidth="1"/>
    <col min="4105" max="4105" width="9.6640625" bestFit="1" customWidth="1"/>
    <col min="4106" max="4106" width="11.6640625" bestFit="1" customWidth="1"/>
    <col min="4107" max="4107" width="24.44140625" customWidth="1"/>
    <col min="4108" max="4108" width="13" customWidth="1"/>
    <col min="4109" max="4112" width="49.6640625" customWidth="1"/>
    <col min="4113" max="4352" width="9.109375" customWidth="1"/>
    <col min="4353" max="4353" width="16.5546875" customWidth="1"/>
    <col min="4354" max="4354" width="16.44140625" customWidth="1"/>
    <col min="4355" max="4355" width="32.6640625" customWidth="1"/>
    <col min="4356" max="4358" width="0" hidden="1" customWidth="1"/>
    <col min="4359" max="4359" width="49.6640625" customWidth="1"/>
    <col min="4360" max="4360" width="0" hidden="1" customWidth="1"/>
    <col min="4361" max="4361" width="9.6640625" bestFit="1" customWidth="1"/>
    <col min="4362" max="4362" width="11.6640625" bestFit="1" customWidth="1"/>
    <col min="4363" max="4363" width="24.44140625" customWidth="1"/>
    <col min="4364" max="4364" width="13" customWidth="1"/>
    <col min="4365" max="4368" width="49.6640625" customWidth="1"/>
    <col min="4369" max="4608" width="9.109375" customWidth="1"/>
    <col min="4609" max="4609" width="16.5546875" customWidth="1"/>
    <col min="4610" max="4610" width="16.44140625" customWidth="1"/>
    <col min="4611" max="4611" width="32.6640625" customWidth="1"/>
    <col min="4612" max="4614" width="0" hidden="1" customWidth="1"/>
    <col min="4615" max="4615" width="49.6640625" customWidth="1"/>
    <col min="4616" max="4616" width="0" hidden="1" customWidth="1"/>
    <col min="4617" max="4617" width="9.6640625" bestFit="1" customWidth="1"/>
    <col min="4618" max="4618" width="11.6640625" bestFit="1" customWidth="1"/>
    <col min="4619" max="4619" width="24.44140625" customWidth="1"/>
    <col min="4620" max="4620" width="13" customWidth="1"/>
    <col min="4621" max="4624" width="49.6640625" customWidth="1"/>
    <col min="4625" max="4864" width="9.109375" customWidth="1"/>
    <col min="4865" max="4865" width="16.5546875" customWidth="1"/>
    <col min="4866" max="4866" width="16.44140625" customWidth="1"/>
    <col min="4867" max="4867" width="32.6640625" customWidth="1"/>
    <col min="4868" max="4870" width="0" hidden="1" customWidth="1"/>
    <col min="4871" max="4871" width="49.6640625" customWidth="1"/>
    <col min="4872" max="4872" width="0" hidden="1" customWidth="1"/>
    <col min="4873" max="4873" width="9.6640625" bestFit="1" customWidth="1"/>
    <col min="4874" max="4874" width="11.6640625" bestFit="1" customWidth="1"/>
    <col min="4875" max="4875" width="24.44140625" customWidth="1"/>
    <col min="4876" max="4876" width="13" customWidth="1"/>
    <col min="4877" max="4880" width="49.6640625" customWidth="1"/>
    <col min="4881" max="5120" width="9.109375" customWidth="1"/>
    <col min="5121" max="5121" width="16.5546875" customWidth="1"/>
    <col min="5122" max="5122" width="16.44140625" customWidth="1"/>
    <col min="5123" max="5123" width="32.6640625" customWidth="1"/>
    <col min="5124" max="5126" width="0" hidden="1" customWidth="1"/>
    <col min="5127" max="5127" width="49.6640625" customWidth="1"/>
    <col min="5128" max="5128" width="0" hidden="1" customWidth="1"/>
    <col min="5129" max="5129" width="9.6640625" bestFit="1" customWidth="1"/>
    <col min="5130" max="5130" width="11.6640625" bestFit="1" customWidth="1"/>
    <col min="5131" max="5131" width="24.44140625" customWidth="1"/>
    <col min="5132" max="5132" width="13" customWidth="1"/>
    <col min="5133" max="5136" width="49.6640625" customWidth="1"/>
    <col min="5137" max="5376" width="9.109375" customWidth="1"/>
    <col min="5377" max="5377" width="16.5546875" customWidth="1"/>
    <col min="5378" max="5378" width="16.44140625" customWidth="1"/>
    <col min="5379" max="5379" width="32.6640625" customWidth="1"/>
    <col min="5380" max="5382" width="0" hidden="1" customWidth="1"/>
    <col min="5383" max="5383" width="49.6640625" customWidth="1"/>
    <col min="5384" max="5384" width="0" hidden="1" customWidth="1"/>
    <col min="5385" max="5385" width="9.6640625" bestFit="1" customWidth="1"/>
    <col min="5386" max="5386" width="11.6640625" bestFit="1" customWidth="1"/>
    <col min="5387" max="5387" width="24.44140625" customWidth="1"/>
    <col min="5388" max="5388" width="13" customWidth="1"/>
    <col min="5389" max="5392" width="49.6640625" customWidth="1"/>
    <col min="5393" max="5632" width="9.109375" customWidth="1"/>
    <col min="5633" max="5633" width="16.5546875" customWidth="1"/>
    <col min="5634" max="5634" width="16.44140625" customWidth="1"/>
    <col min="5635" max="5635" width="32.6640625" customWidth="1"/>
    <col min="5636" max="5638" width="0" hidden="1" customWidth="1"/>
    <col min="5639" max="5639" width="49.6640625" customWidth="1"/>
    <col min="5640" max="5640" width="0" hidden="1" customWidth="1"/>
    <col min="5641" max="5641" width="9.6640625" bestFit="1" customWidth="1"/>
    <col min="5642" max="5642" width="11.6640625" bestFit="1" customWidth="1"/>
    <col min="5643" max="5643" width="24.44140625" customWidth="1"/>
    <col min="5644" max="5644" width="13" customWidth="1"/>
    <col min="5645" max="5648" width="49.6640625" customWidth="1"/>
    <col min="5649" max="5888" width="9.109375" customWidth="1"/>
    <col min="5889" max="5889" width="16.5546875" customWidth="1"/>
    <col min="5890" max="5890" width="16.44140625" customWidth="1"/>
    <col min="5891" max="5891" width="32.6640625" customWidth="1"/>
    <col min="5892" max="5894" width="0" hidden="1" customWidth="1"/>
    <col min="5895" max="5895" width="49.6640625" customWidth="1"/>
    <col min="5896" max="5896" width="0" hidden="1" customWidth="1"/>
    <col min="5897" max="5897" width="9.6640625" bestFit="1" customWidth="1"/>
    <col min="5898" max="5898" width="11.6640625" bestFit="1" customWidth="1"/>
    <col min="5899" max="5899" width="24.44140625" customWidth="1"/>
    <col min="5900" max="5900" width="13" customWidth="1"/>
    <col min="5901" max="5904" width="49.6640625" customWidth="1"/>
    <col min="5905" max="6144" width="9.109375" customWidth="1"/>
    <col min="6145" max="6145" width="16.5546875" customWidth="1"/>
    <col min="6146" max="6146" width="16.44140625" customWidth="1"/>
    <col min="6147" max="6147" width="32.6640625" customWidth="1"/>
    <col min="6148" max="6150" width="0" hidden="1" customWidth="1"/>
    <col min="6151" max="6151" width="49.6640625" customWidth="1"/>
    <col min="6152" max="6152" width="0" hidden="1" customWidth="1"/>
    <col min="6153" max="6153" width="9.6640625" bestFit="1" customWidth="1"/>
    <col min="6154" max="6154" width="11.6640625" bestFit="1" customWidth="1"/>
    <col min="6155" max="6155" width="24.44140625" customWidth="1"/>
    <col min="6156" max="6156" width="13" customWidth="1"/>
    <col min="6157" max="6160" width="49.6640625" customWidth="1"/>
    <col min="6161" max="6400" width="9.109375" customWidth="1"/>
    <col min="6401" max="6401" width="16.5546875" customWidth="1"/>
    <col min="6402" max="6402" width="16.44140625" customWidth="1"/>
    <col min="6403" max="6403" width="32.6640625" customWidth="1"/>
    <col min="6404" max="6406" width="0" hidden="1" customWidth="1"/>
    <col min="6407" max="6407" width="49.6640625" customWidth="1"/>
    <col min="6408" max="6408" width="0" hidden="1" customWidth="1"/>
    <col min="6409" max="6409" width="9.6640625" bestFit="1" customWidth="1"/>
    <col min="6410" max="6410" width="11.6640625" bestFit="1" customWidth="1"/>
    <col min="6411" max="6411" width="24.44140625" customWidth="1"/>
    <col min="6412" max="6412" width="13" customWidth="1"/>
    <col min="6413" max="6416" width="49.6640625" customWidth="1"/>
    <col min="6417" max="6656" width="9.109375" customWidth="1"/>
    <col min="6657" max="6657" width="16.5546875" customWidth="1"/>
    <col min="6658" max="6658" width="16.44140625" customWidth="1"/>
    <col min="6659" max="6659" width="32.6640625" customWidth="1"/>
    <col min="6660" max="6662" width="0" hidden="1" customWidth="1"/>
    <col min="6663" max="6663" width="49.6640625" customWidth="1"/>
    <col min="6664" max="6664" width="0" hidden="1" customWidth="1"/>
    <col min="6665" max="6665" width="9.6640625" bestFit="1" customWidth="1"/>
    <col min="6666" max="6666" width="11.6640625" bestFit="1" customWidth="1"/>
    <col min="6667" max="6667" width="24.44140625" customWidth="1"/>
    <col min="6668" max="6668" width="13" customWidth="1"/>
    <col min="6669" max="6672" width="49.6640625" customWidth="1"/>
    <col min="6673" max="6912" width="9.109375" customWidth="1"/>
    <col min="6913" max="6913" width="16.5546875" customWidth="1"/>
    <col min="6914" max="6914" width="16.44140625" customWidth="1"/>
    <col min="6915" max="6915" width="32.6640625" customWidth="1"/>
    <col min="6916" max="6918" width="0" hidden="1" customWidth="1"/>
    <col min="6919" max="6919" width="49.6640625" customWidth="1"/>
    <col min="6920" max="6920" width="0" hidden="1" customWidth="1"/>
    <col min="6921" max="6921" width="9.6640625" bestFit="1" customWidth="1"/>
    <col min="6922" max="6922" width="11.6640625" bestFit="1" customWidth="1"/>
    <col min="6923" max="6923" width="24.44140625" customWidth="1"/>
    <col min="6924" max="6924" width="13" customWidth="1"/>
    <col min="6925" max="6928" width="49.6640625" customWidth="1"/>
    <col min="6929" max="7168" width="9.109375" customWidth="1"/>
    <col min="7169" max="7169" width="16.5546875" customWidth="1"/>
    <col min="7170" max="7170" width="16.44140625" customWidth="1"/>
    <col min="7171" max="7171" width="32.6640625" customWidth="1"/>
    <col min="7172" max="7174" width="0" hidden="1" customWidth="1"/>
    <col min="7175" max="7175" width="49.6640625" customWidth="1"/>
    <col min="7176" max="7176" width="0" hidden="1" customWidth="1"/>
    <col min="7177" max="7177" width="9.6640625" bestFit="1" customWidth="1"/>
    <col min="7178" max="7178" width="11.6640625" bestFit="1" customWidth="1"/>
    <col min="7179" max="7179" width="24.44140625" customWidth="1"/>
    <col min="7180" max="7180" width="13" customWidth="1"/>
    <col min="7181" max="7184" width="49.6640625" customWidth="1"/>
    <col min="7185" max="7424" width="9.109375" customWidth="1"/>
    <col min="7425" max="7425" width="16.5546875" customWidth="1"/>
    <col min="7426" max="7426" width="16.44140625" customWidth="1"/>
    <col min="7427" max="7427" width="32.6640625" customWidth="1"/>
    <col min="7428" max="7430" width="0" hidden="1" customWidth="1"/>
    <col min="7431" max="7431" width="49.6640625" customWidth="1"/>
    <col min="7432" max="7432" width="0" hidden="1" customWidth="1"/>
    <col min="7433" max="7433" width="9.6640625" bestFit="1" customWidth="1"/>
    <col min="7434" max="7434" width="11.6640625" bestFit="1" customWidth="1"/>
    <col min="7435" max="7435" width="24.44140625" customWidth="1"/>
    <col min="7436" max="7436" width="13" customWidth="1"/>
    <col min="7437" max="7440" width="49.6640625" customWidth="1"/>
    <col min="7441" max="7680" width="9.109375" customWidth="1"/>
    <col min="7681" max="7681" width="16.5546875" customWidth="1"/>
    <col min="7682" max="7682" width="16.44140625" customWidth="1"/>
    <col min="7683" max="7683" width="32.6640625" customWidth="1"/>
    <col min="7684" max="7686" width="0" hidden="1" customWidth="1"/>
    <col min="7687" max="7687" width="49.6640625" customWidth="1"/>
    <col min="7688" max="7688" width="0" hidden="1" customWidth="1"/>
    <col min="7689" max="7689" width="9.6640625" bestFit="1" customWidth="1"/>
    <col min="7690" max="7690" width="11.6640625" bestFit="1" customWidth="1"/>
    <col min="7691" max="7691" width="24.44140625" customWidth="1"/>
    <col min="7692" max="7692" width="13" customWidth="1"/>
    <col min="7693" max="7696" width="49.6640625" customWidth="1"/>
    <col min="7697" max="7936" width="9.109375" customWidth="1"/>
    <col min="7937" max="7937" width="16.5546875" customWidth="1"/>
    <col min="7938" max="7938" width="16.44140625" customWidth="1"/>
    <col min="7939" max="7939" width="32.6640625" customWidth="1"/>
    <col min="7940" max="7942" width="0" hidden="1" customWidth="1"/>
    <col min="7943" max="7943" width="49.6640625" customWidth="1"/>
    <col min="7944" max="7944" width="0" hidden="1" customWidth="1"/>
    <col min="7945" max="7945" width="9.6640625" bestFit="1" customWidth="1"/>
    <col min="7946" max="7946" width="11.6640625" bestFit="1" customWidth="1"/>
    <col min="7947" max="7947" width="24.44140625" customWidth="1"/>
    <col min="7948" max="7948" width="13" customWidth="1"/>
    <col min="7949" max="7952" width="49.6640625" customWidth="1"/>
    <col min="7953" max="8192" width="9.109375" customWidth="1"/>
    <col min="8193" max="8193" width="16.5546875" customWidth="1"/>
    <col min="8194" max="8194" width="16.44140625" customWidth="1"/>
    <col min="8195" max="8195" width="32.6640625" customWidth="1"/>
    <col min="8196" max="8198" width="0" hidden="1" customWidth="1"/>
    <col min="8199" max="8199" width="49.6640625" customWidth="1"/>
    <col min="8200" max="8200" width="0" hidden="1" customWidth="1"/>
    <col min="8201" max="8201" width="9.6640625" bestFit="1" customWidth="1"/>
    <col min="8202" max="8202" width="11.6640625" bestFit="1" customWidth="1"/>
    <col min="8203" max="8203" width="24.44140625" customWidth="1"/>
    <col min="8204" max="8204" width="13" customWidth="1"/>
    <col min="8205" max="8208" width="49.6640625" customWidth="1"/>
    <col min="8209" max="8448" width="9.109375" customWidth="1"/>
    <col min="8449" max="8449" width="16.5546875" customWidth="1"/>
    <col min="8450" max="8450" width="16.44140625" customWidth="1"/>
    <col min="8451" max="8451" width="32.6640625" customWidth="1"/>
    <col min="8452" max="8454" width="0" hidden="1" customWidth="1"/>
    <col min="8455" max="8455" width="49.6640625" customWidth="1"/>
    <col min="8456" max="8456" width="0" hidden="1" customWidth="1"/>
    <col min="8457" max="8457" width="9.6640625" bestFit="1" customWidth="1"/>
    <col min="8458" max="8458" width="11.6640625" bestFit="1" customWidth="1"/>
    <col min="8459" max="8459" width="24.44140625" customWidth="1"/>
    <col min="8460" max="8460" width="13" customWidth="1"/>
    <col min="8461" max="8464" width="49.6640625" customWidth="1"/>
    <col min="8465" max="8704" width="9.109375" customWidth="1"/>
    <col min="8705" max="8705" width="16.5546875" customWidth="1"/>
    <col min="8706" max="8706" width="16.44140625" customWidth="1"/>
    <col min="8707" max="8707" width="32.6640625" customWidth="1"/>
    <col min="8708" max="8710" width="0" hidden="1" customWidth="1"/>
    <col min="8711" max="8711" width="49.6640625" customWidth="1"/>
    <col min="8712" max="8712" width="0" hidden="1" customWidth="1"/>
    <col min="8713" max="8713" width="9.6640625" bestFit="1" customWidth="1"/>
    <col min="8714" max="8714" width="11.6640625" bestFit="1" customWidth="1"/>
    <col min="8715" max="8715" width="24.44140625" customWidth="1"/>
    <col min="8716" max="8716" width="13" customWidth="1"/>
    <col min="8717" max="8720" width="49.6640625" customWidth="1"/>
    <col min="8721" max="8960" width="9.109375" customWidth="1"/>
    <col min="8961" max="8961" width="16.5546875" customWidth="1"/>
    <col min="8962" max="8962" width="16.44140625" customWidth="1"/>
    <col min="8963" max="8963" width="32.6640625" customWidth="1"/>
    <col min="8964" max="8966" width="0" hidden="1" customWidth="1"/>
    <col min="8967" max="8967" width="49.6640625" customWidth="1"/>
    <col min="8968" max="8968" width="0" hidden="1" customWidth="1"/>
    <col min="8969" max="8969" width="9.6640625" bestFit="1" customWidth="1"/>
    <col min="8970" max="8970" width="11.6640625" bestFit="1" customWidth="1"/>
    <col min="8971" max="8971" width="24.44140625" customWidth="1"/>
    <col min="8972" max="8972" width="13" customWidth="1"/>
    <col min="8973" max="8976" width="49.6640625" customWidth="1"/>
    <col min="8977" max="9216" width="9.109375" customWidth="1"/>
    <col min="9217" max="9217" width="16.5546875" customWidth="1"/>
    <col min="9218" max="9218" width="16.44140625" customWidth="1"/>
    <col min="9219" max="9219" width="32.6640625" customWidth="1"/>
    <col min="9220" max="9222" width="0" hidden="1" customWidth="1"/>
    <col min="9223" max="9223" width="49.6640625" customWidth="1"/>
    <col min="9224" max="9224" width="0" hidden="1" customWidth="1"/>
    <col min="9225" max="9225" width="9.6640625" bestFit="1" customWidth="1"/>
    <col min="9226" max="9226" width="11.6640625" bestFit="1" customWidth="1"/>
    <col min="9227" max="9227" width="24.44140625" customWidth="1"/>
    <col min="9228" max="9228" width="13" customWidth="1"/>
    <col min="9229" max="9232" width="49.6640625" customWidth="1"/>
    <col min="9233" max="9472" width="9.109375" customWidth="1"/>
    <col min="9473" max="9473" width="16.5546875" customWidth="1"/>
    <col min="9474" max="9474" width="16.44140625" customWidth="1"/>
    <col min="9475" max="9475" width="32.6640625" customWidth="1"/>
    <col min="9476" max="9478" width="0" hidden="1" customWidth="1"/>
    <col min="9479" max="9479" width="49.6640625" customWidth="1"/>
    <col min="9480" max="9480" width="0" hidden="1" customWidth="1"/>
    <col min="9481" max="9481" width="9.6640625" bestFit="1" customWidth="1"/>
    <col min="9482" max="9482" width="11.6640625" bestFit="1" customWidth="1"/>
    <col min="9483" max="9483" width="24.44140625" customWidth="1"/>
    <col min="9484" max="9484" width="13" customWidth="1"/>
    <col min="9485" max="9488" width="49.6640625" customWidth="1"/>
    <col min="9489" max="9728" width="9.109375" customWidth="1"/>
    <col min="9729" max="9729" width="16.5546875" customWidth="1"/>
    <col min="9730" max="9730" width="16.44140625" customWidth="1"/>
    <col min="9731" max="9731" width="32.6640625" customWidth="1"/>
    <col min="9732" max="9734" width="0" hidden="1" customWidth="1"/>
    <col min="9735" max="9735" width="49.6640625" customWidth="1"/>
    <col min="9736" max="9736" width="0" hidden="1" customWidth="1"/>
    <col min="9737" max="9737" width="9.6640625" bestFit="1" customWidth="1"/>
    <col min="9738" max="9738" width="11.6640625" bestFit="1" customWidth="1"/>
    <col min="9739" max="9739" width="24.44140625" customWidth="1"/>
    <col min="9740" max="9740" width="13" customWidth="1"/>
    <col min="9741" max="9744" width="49.6640625" customWidth="1"/>
    <col min="9745" max="9984" width="9.109375" customWidth="1"/>
    <col min="9985" max="9985" width="16.5546875" customWidth="1"/>
    <col min="9986" max="9986" width="16.44140625" customWidth="1"/>
    <col min="9987" max="9987" width="32.6640625" customWidth="1"/>
    <col min="9988" max="9990" width="0" hidden="1" customWidth="1"/>
    <col min="9991" max="9991" width="49.6640625" customWidth="1"/>
    <col min="9992" max="9992" width="0" hidden="1" customWidth="1"/>
    <col min="9993" max="9993" width="9.6640625" bestFit="1" customWidth="1"/>
    <col min="9994" max="9994" width="11.6640625" bestFit="1" customWidth="1"/>
    <col min="9995" max="9995" width="24.44140625" customWidth="1"/>
    <col min="9996" max="9996" width="13" customWidth="1"/>
    <col min="9997" max="10000" width="49.6640625" customWidth="1"/>
    <col min="10001" max="10240" width="9.109375" customWidth="1"/>
    <col min="10241" max="10241" width="16.5546875" customWidth="1"/>
    <col min="10242" max="10242" width="16.44140625" customWidth="1"/>
    <col min="10243" max="10243" width="32.6640625" customWidth="1"/>
    <col min="10244" max="10246" width="0" hidden="1" customWidth="1"/>
    <col min="10247" max="10247" width="49.6640625" customWidth="1"/>
    <col min="10248" max="10248" width="0" hidden="1" customWidth="1"/>
    <col min="10249" max="10249" width="9.6640625" bestFit="1" customWidth="1"/>
    <col min="10250" max="10250" width="11.6640625" bestFit="1" customWidth="1"/>
    <col min="10251" max="10251" width="24.44140625" customWidth="1"/>
    <col min="10252" max="10252" width="13" customWidth="1"/>
    <col min="10253" max="10256" width="49.6640625" customWidth="1"/>
    <col min="10257" max="10496" width="9.109375" customWidth="1"/>
    <col min="10497" max="10497" width="16.5546875" customWidth="1"/>
    <col min="10498" max="10498" width="16.44140625" customWidth="1"/>
    <col min="10499" max="10499" width="32.6640625" customWidth="1"/>
    <col min="10500" max="10502" width="0" hidden="1" customWidth="1"/>
    <col min="10503" max="10503" width="49.6640625" customWidth="1"/>
    <col min="10504" max="10504" width="0" hidden="1" customWidth="1"/>
    <col min="10505" max="10505" width="9.6640625" bestFit="1" customWidth="1"/>
    <col min="10506" max="10506" width="11.6640625" bestFit="1" customWidth="1"/>
    <col min="10507" max="10507" width="24.44140625" customWidth="1"/>
    <col min="10508" max="10508" width="13" customWidth="1"/>
    <col min="10509" max="10512" width="49.6640625" customWidth="1"/>
    <col min="10513" max="10752" width="9.109375" customWidth="1"/>
    <col min="10753" max="10753" width="16.5546875" customWidth="1"/>
    <col min="10754" max="10754" width="16.44140625" customWidth="1"/>
    <col min="10755" max="10755" width="32.6640625" customWidth="1"/>
    <col min="10756" max="10758" width="0" hidden="1" customWidth="1"/>
    <col min="10759" max="10759" width="49.6640625" customWidth="1"/>
    <col min="10760" max="10760" width="0" hidden="1" customWidth="1"/>
    <col min="10761" max="10761" width="9.6640625" bestFit="1" customWidth="1"/>
    <col min="10762" max="10762" width="11.6640625" bestFit="1" customWidth="1"/>
    <col min="10763" max="10763" width="24.44140625" customWidth="1"/>
    <col min="10764" max="10764" width="13" customWidth="1"/>
    <col min="10765" max="10768" width="49.6640625" customWidth="1"/>
    <col min="10769" max="11008" width="9.109375" customWidth="1"/>
    <col min="11009" max="11009" width="16.5546875" customWidth="1"/>
    <col min="11010" max="11010" width="16.44140625" customWidth="1"/>
    <col min="11011" max="11011" width="32.6640625" customWidth="1"/>
    <col min="11012" max="11014" width="0" hidden="1" customWidth="1"/>
    <col min="11015" max="11015" width="49.6640625" customWidth="1"/>
    <col min="11016" max="11016" width="0" hidden="1" customWidth="1"/>
    <col min="11017" max="11017" width="9.6640625" bestFit="1" customWidth="1"/>
    <col min="11018" max="11018" width="11.6640625" bestFit="1" customWidth="1"/>
    <col min="11019" max="11019" width="24.44140625" customWidth="1"/>
    <col min="11020" max="11020" width="13" customWidth="1"/>
    <col min="11021" max="11024" width="49.6640625" customWidth="1"/>
    <col min="11025" max="11264" width="9.109375" customWidth="1"/>
    <col min="11265" max="11265" width="16.5546875" customWidth="1"/>
    <col min="11266" max="11266" width="16.44140625" customWidth="1"/>
    <col min="11267" max="11267" width="32.6640625" customWidth="1"/>
    <col min="11268" max="11270" width="0" hidden="1" customWidth="1"/>
    <col min="11271" max="11271" width="49.6640625" customWidth="1"/>
    <col min="11272" max="11272" width="0" hidden="1" customWidth="1"/>
    <col min="11273" max="11273" width="9.6640625" bestFit="1" customWidth="1"/>
    <col min="11274" max="11274" width="11.6640625" bestFit="1" customWidth="1"/>
    <col min="11275" max="11275" width="24.44140625" customWidth="1"/>
    <col min="11276" max="11276" width="13" customWidth="1"/>
    <col min="11277" max="11280" width="49.6640625" customWidth="1"/>
    <col min="11281" max="11520" width="9.109375" customWidth="1"/>
    <col min="11521" max="11521" width="16.5546875" customWidth="1"/>
    <col min="11522" max="11522" width="16.44140625" customWidth="1"/>
    <col min="11523" max="11523" width="32.6640625" customWidth="1"/>
    <col min="11524" max="11526" width="0" hidden="1" customWidth="1"/>
    <col min="11527" max="11527" width="49.6640625" customWidth="1"/>
    <col min="11528" max="11528" width="0" hidden="1" customWidth="1"/>
    <col min="11529" max="11529" width="9.6640625" bestFit="1" customWidth="1"/>
    <col min="11530" max="11530" width="11.6640625" bestFit="1" customWidth="1"/>
    <col min="11531" max="11531" width="24.44140625" customWidth="1"/>
    <col min="11532" max="11532" width="13" customWidth="1"/>
    <col min="11533" max="11536" width="49.6640625" customWidth="1"/>
    <col min="11537" max="11776" width="9.109375" customWidth="1"/>
    <col min="11777" max="11777" width="16.5546875" customWidth="1"/>
    <col min="11778" max="11778" width="16.44140625" customWidth="1"/>
    <col min="11779" max="11779" width="32.6640625" customWidth="1"/>
    <col min="11780" max="11782" width="0" hidden="1" customWidth="1"/>
    <col min="11783" max="11783" width="49.6640625" customWidth="1"/>
    <col min="11784" max="11784" width="0" hidden="1" customWidth="1"/>
    <col min="11785" max="11785" width="9.6640625" bestFit="1" customWidth="1"/>
    <col min="11786" max="11786" width="11.6640625" bestFit="1" customWidth="1"/>
    <col min="11787" max="11787" width="24.44140625" customWidth="1"/>
    <col min="11788" max="11788" width="13" customWidth="1"/>
    <col min="11789" max="11792" width="49.6640625" customWidth="1"/>
    <col min="11793" max="12032" width="9.109375" customWidth="1"/>
    <col min="12033" max="12033" width="16.5546875" customWidth="1"/>
    <col min="12034" max="12034" width="16.44140625" customWidth="1"/>
    <col min="12035" max="12035" width="32.6640625" customWidth="1"/>
    <col min="12036" max="12038" width="0" hidden="1" customWidth="1"/>
    <col min="12039" max="12039" width="49.6640625" customWidth="1"/>
    <col min="12040" max="12040" width="0" hidden="1" customWidth="1"/>
    <col min="12041" max="12041" width="9.6640625" bestFit="1" customWidth="1"/>
    <col min="12042" max="12042" width="11.6640625" bestFit="1" customWidth="1"/>
    <col min="12043" max="12043" width="24.44140625" customWidth="1"/>
    <col min="12044" max="12044" width="13" customWidth="1"/>
    <col min="12045" max="12048" width="49.6640625" customWidth="1"/>
    <col min="12049" max="12288" width="9.109375" customWidth="1"/>
    <col min="12289" max="12289" width="16.5546875" customWidth="1"/>
    <col min="12290" max="12290" width="16.44140625" customWidth="1"/>
    <col min="12291" max="12291" width="32.6640625" customWidth="1"/>
    <col min="12292" max="12294" width="0" hidden="1" customWidth="1"/>
    <col min="12295" max="12295" width="49.6640625" customWidth="1"/>
    <col min="12296" max="12296" width="0" hidden="1" customWidth="1"/>
    <col min="12297" max="12297" width="9.6640625" bestFit="1" customWidth="1"/>
    <col min="12298" max="12298" width="11.6640625" bestFit="1" customWidth="1"/>
    <col min="12299" max="12299" width="24.44140625" customWidth="1"/>
    <col min="12300" max="12300" width="13" customWidth="1"/>
    <col min="12301" max="12304" width="49.6640625" customWidth="1"/>
    <col min="12305" max="12544" width="9.109375" customWidth="1"/>
    <col min="12545" max="12545" width="16.5546875" customWidth="1"/>
    <col min="12546" max="12546" width="16.44140625" customWidth="1"/>
    <col min="12547" max="12547" width="32.6640625" customWidth="1"/>
    <col min="12548" max="12550" width="0" hidden="1" customWidth="1"/>
    <col min="12551" max="12551" width="49.6640625" customWidth="1"/>
    <col min="12552" max="12552" width="0" hidden="1" customWidth="1"/>
    <col min="12553" max="12553" width="9.6640625" bestFit="1" customWidth="1"/>
    <col min="12554" max="12554" width="11.6640625" bestFit="1" customWidth="1"/>
    <col min="12555" max="12555" width="24.44140625" customWidth="1"/>
    <col min="12556" max="12556" width="13" customWidth="1"/>
    <col min="12557" max="12560" width="49.6640625" customWidth="1"/>
    <col min="12561" max="12800" width="9.109375" customWidth="1"/>
    <col min="12801" max="12801" width="16.5546875" customWidth="1"/>
    <col min="12802" max="12802" width="16.44140625" customWidth="1"/>
    <col min="12803" max="12803" width="32.6640625" customWidth="1"/>
    <col min="12804" max="12806" width="0" hidden="1" customWidth="1"/>
    <col min="12807" max="12807" width="49.6640625" customWidth="1"/>
    <col min="12808" max="12808" width="0" hidden="1" customWidth="1"/>
    <col min="12809" max="12809" width="9.6640625" bestFit="1" customWidth="1"/>
    <col min="12810" max="12810" width="11.6640625" bestFit="1" customWidth="1"/>
    <col min="12811" max="12811" width="24.44140625" customWidth="1"/>
    <col min="12812" max="12812" width="13" customWidth="1"/>
    <col min="12813" max="12816" width="49.6640625" customWidth="1"/>
    <col min="12817" max="13056" width="9.109375" customWidth="1"/>
    <col min="13057" max="13057" width="16.5546875" customWidth="1"/>
    <col min="13058" max="13058" width="16.44140625" customWidth="1"/>
    <col min="13059" max="13059" width="32.6640625" customWidth="1"/>
    <col min="13060" max="13062" width="0" hidden="1" customWidth="1"/>
    <col min="13063" max="13063" width="49.6640625" customWidth="1"/>
    <col min="13064" max="13064" width="0" hidden="1" customWidth="1"/>
    <col min="13065" max="13065" width="9.6640625" bestFit="1" customWidth="1"/>
    <col min="13066" max="13066" width="11.6640625" bestFit="1" customWidth="1"/>
    <col min="13067" max="13067" width="24.44140625" customWidth="1"/>
    <col min="13068" max="13068" width="13" customWidth="1"/>
    <col min="13069" max="13072" width="49.6640625" customWidth="1"/>
    <col min="13073" max="13312" width="9.109375" customWidth="1"/>
    <col min="13313" max="13313" width="16.5546875" customWidth="1"/>
    <col min="13314" max="13314" width="16.44140625" customWidth="1"/>
    <col min="13315" max="13315" width="32.6640625" customWidth="1"/>
    <col min="13316" max="13318" width="0" hidden="1" customWidth="1"/>
    <col min="13319" max="13319" width="49.6640625" customWidth="1"/>
    <col min="13320" max="13320" width="0" hidden="1" customWidth="1"/>
    <col min="13321" max="13321" width="9.6640625" bestFit="1" customWidth="1"/>
    <col min="13322" max="13322" width="11.6640625" bestFit="1" customWidth="1"/>
    <col min="13323" max="13323" width="24.44140625" customWidth="1"/>
    <col min="13324" max="13324" width="13" customWidth="1"/>
    <col min="13325" max="13328" width="49.6640625" customWidth="1"/>
    <col min="13329" max="13568" width="9.109375" customWidth="1"/>
    <col min="13569" max="13569" width="16.5546875" customWidth="1"/>
    <col min="13570" max="13570" width="16.44140625" customWidth="1"/>
    <col min="13571" max="13571" width="32.6640625" customWidth="1"/>
    <col min="13572" max="13574" width="0" hidden="1" customWidth="1"/>
    <col min="13575" max="13575" width="49.6640625" customWidth="1"/>
    <col min="13576" max="13576" width="0" hidden="1" customWidth="1"/>
    <col min="13577" max="13577" width="9.6640625" bestFit="1" customWidth="1"/>
    <col min="13578" max="13578" width="11.6640625" bestFit="1" customWidth="1"/>
    <col min="13579" max="13579" width="24.44140625" customWidth="1"/>
    <col min="13580" max="13580" width="13" customWidth="1"/>
    <col min="13581" max="13584" width="49.6640625" customWidth="1"/>
    <col min="13585" max="13824" width="9.109375" customWidth="1"/>
    <col min="13825" max="13825" width="16.5546875" customWidth="1"/>
    <col min="13826" max="13826" width="16.44140625" customWidth="1"/>
    <col min="13827" max="13827" width="32.6640625" customWidth="1"/>
    <col min="13828" max="13830" width="0" hidden="1" customWidth="1"/>
    <col min="13831" max="13831" width="49.6640625" customWidth="1"/>
    <col min="13832" max="13832" width="0" hidden="1" customWidth="1"/>
    <col min="13833" max="13833" width="9.6640625" bestFit="1" customWidth="1"/>
    <col min="13834" max="13834" width="11.6640625" bestFit="1" customWidth="1"/>
    <col min="13835" max="13835" width="24.44140625" customWidth="1"/>
    <col min="13836" max="13836" width="13" customWidth="1"/>
    <col min="13837" max="13840" width="49.6640625" customWidth="1"/>
    <col min="13841" max="14080" width="9.109375" customWidth="1"/>
    <col min="14081" max="14081" width="16.5546875" customWidth="1"/>
    <col min="14082" max="14082" width="16.44140625" customWidth="1"/>
    <col min="14083" max="14083" width="32.6640625" customWidth="1"/>
    <col min="14084" max="14086" width="0" hidden="1" customWidth="1"/>
    <col min="14087" max="14087" width="49.6640625" customWidth="1"/>
    <col min="14088" max="14088" width="0" hidden="1" customWidth="1"/>
    <col min="14089" max="14089" width="9.6640625" bestFit="1" customWidth="1"/>
    <col min="14090" max="14090" width="11.6640625" bestFit="1" customWidth="1"/>
    <col min="14091" max="14091" width="24.44140625" customWidth="1"/>
    <col min="14092" max="14092" width="13" customWidth="1"/>
    <col min="14093" max="14096" width="49.6640625" customWidth="1"/>
    <col min="14097" max="14336" width="9.109375" customWidth="1"/>
    <col min="14337" max="14337" width="16.5546875" customWidth="1"/>
    <col min="14338" max="14338" width="16.44140625" customWidth="1"/>
    <col min="14339" max="14339" width="32.6640625" customWidth="1"/>
    <col min="14340" max="14342" width="0" hidden="1" customWidth="1"/>
    <col min="14343" max="14343" width="49.6640625" customWidth="1"/>
    <col min="14344" max="14344" width="0" hidden="1" customWidth="1"/>
    <col min="14345" max="14345" width="9.6640625" bestFit="1" customWidth="1"/>
    <col min="14346" max="14346" width="11.6640625" bestFit="1" customWidth="1"/>
    <col min="14347" max="14347" width="24.44140625" customWidth="1"/>
    <col min="14348" max="14348" width="13" customWidth="1"/>
    <col min="14349" max="14352" width="49.6640625" customWidth="1"/>
    <col min="14353" max="14592" width="9.109375" customWidth="1"/>
    <col min="14593" max="14593" width="16.5546875" customWidth="1"/>
    <col min="14594" max="14594" width="16.44140625" customWidth="1"/>
    <col min="14595" max="14595" width="32.6640625" customWidth="1"/>
    <col min="14596" max="14598" width="0" hidden="1" customWidth="1"/>
    <col min="14599" max="14599" width="49.6640625" customWidth="1"/>
    <col min="14600" max="14600" width="0" hidden="1" customWidth="1"/>
    <col min="14601" max="14601" width="9.6640625" bestFit="1" customWidth="1"/>
    <col min="14602" max="14602" width="11.6640625" bestFit="1" customWidth="1"/>
    <col min="14603" max="14603" width="24.44140625" customWidth="1"/>
    <col min="14604" max="14604" width="13" customWidth="1"/>
    <col min="14605" max="14608" width="49.6640625" customWidth="1"/>
    <col min="14609" max="14848" width="9.109375" customWidth="1"/>
    <col min="14849" max="14849" width="16.5546875" customWidth="1"/>
    <col min="14850" max="14850" width="16.44140625" customWidth="1"/>
    <col min="14851" max="14851" width="32.6640625" customWidth="1"/>
    <col min="14852" max="14854" width="0" hidden="1" customWidth="1"/>
    <col min="14855" max="14855" width="49.6640625" customWidth="1"/>
    <col min="14856" max="14856" width="0" hidden="1" customWidth="1"/>
    <col min="14857" max="14857" width="9.6640625" bestFit="1" customWidth="1"/>
    <col min="14858" max="14858" width="11.6640625" bestFit="1" customWidth="1"/>
    <col min="14859" max="14859" width="24.44140625" customWidth="1"/>
    <col min="14860" max="14860" width="13" customWidth="1"/>
    <col min="14861" max="14864" width="49.6640625" customWidth="1"/>
    <col min="14865" max="15104" width="9.109375" customWidth="1"/>
    <col min="15105" max="15105" width="16.5546875" customWidth="1"/>
    <col min="15106" max="15106" width="16.44140625" customWidth="1"/>
    <col min="15107" max="15107" width="32.6640625" customWidth="1"/>
    <col min="15108" max="15110" width="0" hidden="1" customWidth="1"/>
    <col min="15111" max="15111" width="49.6640625" customWidth="1"/>
    <col min="15112" max="15112" width="0" hidden="1" customWidth="1"/>
    <col min="15113" max="15113" width="9.6640625" bestFit="1" customWidth="1"/>
    <col min="15114" max="15114" width="11.6640625" bestFit="1" customWidth="1"/>
    <col min="15115" max="15115" width="24.44140625" customWidth="1"/>
    <col min="15116" max="15116" width="13" customWidth="1"/>
    <col min="15117" max="15120" width="49.6640625" customWidth="1"/>
    <col min="15121" max="15360" width="9.109375" customWidth="1"/>
    <col min="15361" max="15361" width="16.5546875" customWidth="1"/>
    <col min="15362" max="15362" width="16.44140625" customWidth="1"/>
    <col min="15363" max="15363" width="32.6640625" customWidth="1"/>
    <col min="15364" max="15366" width="0" hidden="1" customWidth="1"/>
    <col min="15367" max="15367" width="49.6640625" customWidth="1"/>
    <col min="15368" max="15368" width="0" hidden="1" customWidth="1"/>
    <col min="15369" max="15369" width="9.6640625" bestFit="1" customWidth="1"/>
    <col min="15370" max="15370" width="11.6640625" bestFit="1" customWidth="1"/>
    <col min="15371" max="15371" width="24.44140625" customWidth="1"/>
    <col min="15372" max="15372" width="13" customWidth="1"/>
    <col min="15373" max="15376" width="49.6640625" customWidth="1"/>
    <col min="15377" max="15616" width="9.109375" customWidth="1"/>
    <col min="15617" max="15617" width="16.5546875" customWidth="1"/>
    <col min="15618" max="15618" width="16.44140625" customWidth="1"/>
    <col min="15619" max="15619" width="32.6640625" customWidth="1"/>
    <col min="15620" max="15622" width="0" hidden="1" customWidth="1"/>
    <col min="15623" max="15623" width="49.6640625" customWidth="1"/>
    <col min="15624" max="15624" width="0" hidden="1" customWidth="1"/>
    <col min="15625" max="15625" width="9.6640625" bestFit="1" customWidth="1"/>
    <col min="15626" max="15626" width="11.6640625" bestFit="1" customWidth="1"/>
    <col min="15627" max="15627" width="24.44140625" customWidth="1"/>
    <col min="15628" max="15628" width="13" customWidth="1"/>
    <col min="15629" max="15632" width="49.6640625" customWidth="1"/>
    <col min="15633" max="15872" width="9.109375" customWidth="1"/>
    <col min="15873" max="15873" width="16.5546875" customWidth="1"/>
    <col min="15874" max="15874" width="16.44140625" customWidth="1"/>
    <col min="15875" max="15875" width="32.6640625" customWidth="1"/>
    <col min="15876" max="15878" width="0" hidden="1" customWidth="1"/>
    <col min="15879" max="15879" width="49.6640625" customWidth="1"/>
    <col min="15880" max="15880" width="0" hidden="1" customWidth="1"/>
    <col min="15881" max="15881" width="9.6640625" bestFit="1" customWidth="1"/>
    <col min="15882" max="15882" width="11.6640625" bestFit="1" customWidth="1"/>
    <col min="15883" max="15883" width="24.44140625" customWidth="1"/>
    <col min="15884" max="15884" width="13" customWidth="1"/>
    <col min="15885" max="15888" width="49.6640625" customWidth="1"/>
    <col min="15889" max="16128" width="9.109375" customWidth="1"/>
    <col min="16129" max="16129" width="16.5546875" customWidth="1"/>
    <col min="16130" max="16130" width="16.44140625" customWidth="1"/>
    <col min="16131" max="16131" width="32.6640625" customWidth="1"/>
    <col min="16132" max="16134" width="0" hidden="1" customWidth="1"/>
    <col min="16135" max="16135" width="49.6640625" customWidth="1"/>
    <col min="16136" max="16136" width="0" hidden="1" customWidth="1"/>
    <col min="16137" max="16137" width="9.6640625" bestFit="1" customWidth="1"/>
    <col min="16138" max="16138" width="11.6640625" bestFit="1" customWidth="1"/>
    <col min="16139" max="16139" width="24.44140625" customWidth="1"/>
    <col min="16140" max="16140" width="13" customWidth="1"/>
    <col min="16141" max="16144" width="49.6640625" customWidth="1"/>
    <col min="16145" max="16384" width="9.109375" customWidth="1"/>
  </cols>
  <sheetData>
    <row r="1" spans="2:16" s="1" customFormat="1" ht="41.25" customHeight="1" x14ac:dyDescent="0.3">
      <c r="C1" s="2"/>
      <c r="D1" s="2"/>
      <c r="E1" s="2"/>
      <c r="F1" s="3"/>
    </row>
    <row r="2" spans="2:16" s="1" customFormat="1" ht="33" customHeight="1" x14ac:dyDescent="0.3">
      <c r="C2" s="2"/>
      <c r="D2" s="2"/>
      <c r="E2" s="2"/>
      <c r="F2" s="3"/>
    </row>
    <row r="3" spans="2:16" ht="15" customHeight="1" x14ac:dyDescent="0.3">
      <c r="J3" s="9"/>
    </row>
    <row r="4" spans="2:16" s="8" customFormat="1" ht="20.25" customHeight="1" x14ac:dyDescent="0.25">
      <c r="B4" s="4"/>
      <c r="C4" s="126" t="s">
        <v>0</v>
      </c>
      <c r="D4" s="126" t="s">
        <v>1</v>
      </c>
      <c r="E4" s="126" t="s">
        <v>2</v>
      </c>
      <c r="F4" s="136"/>
      <c r="G4" s="126" t="s">
        <v>3</v>
      </c>
      <c r="H4" s="137" t="s">
        <v>4</v>
      </c>
      <c r="I4" s="126" t="s">
        <v>1</v>
      </c>
      <c r="J4" s="126" t="s">
        <v>2</v>
      </c>
      <c r="K4" s="126" t="s">
        <v>5</v>
      </c>
      <c r="L4" s="126"/>
      <c r="M4" s="126" t="s">
        <v>6</v>
      </c>
      <c r="N4" s="126"/>
      <c r="O4" s="126"/>
      <c r="P4" s="126"/>
    </row>
    <row r="5" spans="2:16" s="8" customFormat="1" ht="20.25" customHeight="1" x14ac:dyDescent="0.25">
      <c r="B5" s="4"/>
      <c r="C5" s="126"/>
      <c r="D5" s="126"/>
      <c r="E5" s="126"/>
      <c r="F5" s="136"/>
      <c r="G5" s="126"/>
      <c r="H5" s="138"/>
      <c r="I5" s="126"/>
      <c r="J5" s="126"/>
      <c r="K5" s="10" t="s">
        <v>7</v>
      </c>
      <c r="L5" s="10" t="s">
        <v>8</v>
      </c>
      <c r="M5" s="11" t="s">
        <v>9</v>
      </c>
      <c r="N5" s="12" t="s">
        <v>10</v>
      </c>
      <c r="O5" s="13" t="s">
        <v>11</v>
      </c>
      <c r="P5" s="14" t="s">
        <v>12</v>
      </c>
    </row>
    <row r="6" spans="2:16" ht="6" customHeight="1" x14ac:dyDescent="0.3">
      <c r="C6" s="15"/>
      <c r="D6" s="16"/>
      <c r="E6" s="17"/>
      <c r="F6" s="18"/>
      <c r="G6" s="19"/>
      <c r="H6" s="19"/>
      <c r="I6" s="20"/>
      <c r="J6" s="20"/>
      <c r="K6" s="21"/>
      <c r="L6" s="21"/>
      <c r="M6" s="21"/>
      <c r="N6" s="21"/>
      <c r="O6" s="21"/>
      <c r="P6" s="22"/>
    </row>
    <row r="7" spans="2:16" s="31" customFormat="1" ht="33" customHeight="1" x14ac:dyDescent="0.3">
      <c r="B7" s="4"/>
      <c r="C7" s="127" t="s">
        <v>13</v>
      </c>
      <c r="D7" s="130">
        <f>IF(ISERROR(VLOOKUP($C7,'[1]Weight Distribution'!$B$6:$D$158,2,0)=TRUE),"",VLOOKUP($C7,'[1]Weight Distribution'!$B$6:$D$158,2,0))</f>
        <v>4.5</v>
      </c>
      <c r="E7" s="133">
        <f>IF(ISERROR(VLOOKUP($C7,'[1]Weight Distribution'!$B$6:$D$158,3,0)=TRUE),"",VLOOKUP($C7,'[1]Weight Distribution'!$B$6:$D$158,3,0))</f>
        <v>0.19565217391304349</v>
      </c>
      <c r="F7" s="23" t="str">
        <f t="shared" ref="F7:F65" si="0">IF(ISERR(LEFT(G7,SEARCH(":",G7)-1)=TRUE),G7,LEFT(G7,SEARCH(":",G7)-1))</f>
        <v>1.1.1 - Alignment to job description</v>
      </c>
      <c r="G7" s="24" t="s">
        <v>14</v>
      </c>
      <c r="H7" s="25" t="s">
        <v>15</v>
      </c>
      <c r="I7" s="26">
        <f>IF(ISERROR(VLOOKUP($F7,'[1]Weight Distribution'!$B$6:$D$98,2,0)=TRUE),"",VLOOKUP($F7,'[1]Weight Distribution'!$B$6:$D$98,2,0))</f>
        <v>2</v>
      </c>
      <c r="J7" s="27">
        <f>IF(ISERROR(VLOOKUP($F7,'[1]Weight Distribution'!$B$6:$D$98,3,0)=TRUE),"",VLOOKUP($F7,'[1]Weight Distribution'!$B$6:$D$98,3,0))</f>
        <v>0.44444444444444442</v>
      </c>
      <c r="K7" s="25" t="s">
        <v>16</v>
      </c>
      <c r="L7" s="25" t="s">
        <v>17</v>
      </c>
      <c r="M7" s="28" t="s">
        <v>18</v>
      </c>
      <c r="N7" s="29" t="s">
        <v>19</v>
      </c>
      <c r="O7" s="29" t="s">
        <v>20</v>
      </c>
      <c r="P7" s="30" t="s">
        <v>21</v>
      </c>
    </row>
    <row r="8" spans="2:16" s="31" customFormat="1" ht="63.75" customHeight="1" x14ac:dyDescent="0.3">
      <c r="B8" s="4"/>
      <c r="C8" s="128"/>
      <c r="D8" s="131" t="str">
        <f>IF(ISERROR(VLOOKUP($C8,'[1]Weight Distribution'!$B$6:$D$158,2,0)=TRUE),"",VLOOKUP($C8,'[1]Weight Distribution'!$B$6:$D$158,2,0))</f>
        <v/>
      </c>
      <c r="E8" s="134" t="str">
        <f>IF(ISERROR(VLOOKUP($C8,'[1]Weight Distribution'!$B$6:$D$158,3,0)=TRUE),"",VLOOKUP($C8,'[1]Weight Distribution'!$B$6:$D$158,3,0))</f>
        <v/>
      </c>
      <c r="F8" s="32" t="str">
        <f t="shared" si="0"/>
        <v>1.1.2 - Employee turnover</v>
      </c>
      <c r="G8" s="33" t="s">
        <v>22</v>
      </c>
      <c r="H8" s="34" t="s">
        <v>23</v>
      </c>
      <c r="I8" s="35">
        <f>IF(ISERROR(VLOOKUP($F8,'[1]Weight Distribution'!$B$6:$D$98,2,0)=TRUE),"",VLOOKUP($F8,'[1]Weight Distribution'!$B$6:$D$98,2,0))</f>
        <v>1</v>
      </c>
      <c r="J8" s="36">
        <f>IF(ISERROR(VLOOKUP($F8,'[1]Weight Distribution'!$B$6:$D$98,3,0)=TRUE),"",VLOOKUP($F8,'[1]Weight Distribution'!$B$6:$D$98,3,0))</f>
        <v>0.22222222222222221</v>
      </c>
      <c r="K8" s="37" t="s">
        <v>24</v>
      </c>
      <c r="L8" s="37" t="s">
        <v>17</v>
      </c>
      <c r="M8" s="38" t="s">
        <v>25</v>
      </c>
      <c r="N8" s="38" t="s">
        <v>26</v>
      </c>
      <c r="O8" s="38" t="s">
        <v>27</v>
      </c>
      <c r="P8" s="39" t="s">
        <v>28</v>
      </c>
    </row>
    <row r="9" spans="2:16" s="31" customFormat="1" ht="111.75" customHeight="1" x14ac:dyDescent="0.3">
      <c r="B9" s="4"/>
      <c r="C9" s="128"/>
      <c r="D9" s="131" t="str">
        <f>IF(ISERROR(VLOOKUP($C9,'[1]Weight Distribution'!$B$6:$D$158,2,0)=TRUE),"",VLOOKUP($C9,'[1]Weight Distribution'!$B$6:$D$158,2,0))</f>
        <v/>
      </c>
      <c r="E9" s="134" t="str">
        <f>IF(ISERROR(VLOOKUP($C9,'[1]Weight Distribution'!$B$6:$D$158,3,0)=TRUE),"",VLOOKUP($C9,'[1]Weight Distribution'!$B$6:$D$158,3,0))</f>
        <v/>
      </c>
      <c r="F9" s="32" t="str">
        <f t="shared" si="0"/>
        <v>1.1.3 - People replacement time</v>
      </c>
      <c r="G9" s="33" t="s">
        <v>29</v>
      </c>
      <c r="H9" s="34" t="s">
        <v>23</v>
      </c>
      <c r="I9" s="35">
        <f>IF(ISERROR(VLOOKUP($F9,'[1]Weight Distribution'!$B$6:$D$98,2,0)=TRUE),"",VLOOKUP($F9,'[1]Weight Distribution'!$B$6:$D$98,2,0))</f>
        <v>1</v>
      </c>
      <c r="J9" s="36">
        <f>IF(ISERROR(VLOOKUP($F9,'[1]Weight Distribution'!$B$6:$D$98,3,0)=TRUE),"",VLOOKUP($F9,'[1]Weight Distribution'!$B$6:$D$98,3,0))</f>
        <v>0.22222222222222221</v>
      </c>
      <c r="K9" s="37" t="s">
        <v>30</v>
      </c>
      <c r="L9" s="37" t="s">
        <v>17</v>
      </c>
      <c r="M9" s="40" t="s">
        <v>31</v>
      </c>
      <c r="N9" s="40" t="s">
        <v>32</v>
      </c>
      <c r="O9" s="40" t="s">
        <v>33</v>
      </c>
      <c r="P9" s="41" t="s">
        <v>34</v>
      </c>
    </row>
    <row r="10" spans="2:16" s="31" customFormat="1" ht="65.25" customHeight="1" x14ac:dyDescent="0.3">
      <c r="B10" s="4"/>
      <c r="C10" s="129"/>
      <c r="D10" s="132" t="str">
        <f>IF(ISERROR(VLOOKUP($C10,'[1]Weight Distribution'!$B$6:$D$158,2,0)=TRUE),"",VLOOKUP($C10,'[1]Weight Distribution'!$B$6:$D$158,2,0))</f>
        <v/>
      </c>
      <c r="E10" s="135" t="str">
        <f>IF(ISERROR(VLOOKUP($C10,'[1]Weight Distribution'!$B$6:$D$158,3,0)=TRUE),"",VLOOKUP($C10,'[1]Weight Distribution'!$B$6:$D$158,3,0))</f>
        <v/>
      </c>
      <c r="F10" s="42" t="str">
        <f t="shared" si="0"/>
        <v>1.1.4 - Confidentiality agreement</v>
      </c>
      <c r="G10" s="43" t="s">
        <v>35</v>
      </c>
      <c r="H10" s="44" t="s">
        <v>15</v>
      </c>
      <c r="I10" s="45">
        <f>IF(ISERROR(VLOOKUP($F10,'[1]Weight Distribution'!$B$6:$D$98,2,0)=TRUE),"",VLOOKUP($F10,'[1]Weight Distribution'!$B$6:$D$98,2,0))</f>
        <v>0.5</v>
      </c>
      <c r="J10" s="46">
        <f>IF(ISERROR(VLOOKUP($F10,'[1]Weight Distribution'!$B$6:$D$98,3,0)=TRUE),"",VLOOKUP($F10,'[1]Weight Distribution'!$B$6:$D$98,3,0))</f>
        <v>0.1111111111111111</v>
      </c>
      <c r="K10" s="47" t="s">
        <v>36</v>
      </c>
      <c r="L10" s="47" t="s">
        <v>17</v>
      </c>
      <c r="M10" s="48" t="s">
        <v>37</v>
      </c>
      <c r="N10" s="49" t="s">
        <v>38</v>
      </c>
      <c r="O10" s="48" t="s">
        <v>39</v>
      </c>
      <c r="P10" s="50" t="s">
        <v>40</v>
      </c>
    </row>
    <row r="11" spans="2:16" s="31" customFormat="1" ht="96" customHeight="1" x14ac:dyDescent="0.3">
      <c r="B11" s="4"/>
      <c r="C11" s="139" t="s">
        <v>41</v>
      </c>
      <c r="D11" s="142">
        <f>IF(ISERROR(VLOOKUP($C11,'[1]Weight Distribution'!$B$6:$D$158,2,0)=TRUE),"",VLOOKUP($C11,'[1]Weight Distribution'!$B$6:$D$158,2,0))</f>
        <v>10</v>
      </c>
      <c r="E11" s="133">
        <f>IF(ISERROR(VLOOKUP($C11,'[1]Weight Distribution'!$B$6:$D$158,3,0)=TRUE),"",VLOOKUP($C11,'[1]Weight Distribution'!$B$6:$D$158,3,0))</f>
        <v>0.43478260869565216</v>
      </c>
      <c r="F11" s="23" t="str">
        <f t="shared" si="0"/>
        <v>1.2.1 - Retail team training planning</v>
      </c>
      <c r="G11" s="24" t="s">
        <v>293</v>
      </c>
      <c r="H11" s="25" t="s">
        <v>23</v>
      </c>
      <c r="I11" s="26">
        <f>IF(ISERROR(VLOOKUP($F11,'[1]Weight Distribution'!$B$6:$D$98,2,0)=TRUE),"",VLOOKUP($F11,'[1]Weight Distribution'!$B$6:$D$98,2,0))</f>
        <v>2</v>
      </c>
      <c r="J11" s="27">
        <f>IF(ISERROR(VLOOKUP($F11,'[1]Weight Distribution'!$B$6:$D$98,3,0)=TRUE),"",VLOOKUP($F11,'[1]Weight Distribution'!$B$6:$D$98,3,0))</f>
        <v>0.2</v>
      </c>
      <c r="K11" s="51" t="s">
        <v>42</v>
      </c>
      <c r="L11" s="51" t="s">
        <v>43</v>
      </c>
      <c r="M11" s="28" t="s">
        <v>44</v>
      </c>
      <c r="N11" s="28" t="s">
        <v>45</v>
      </c>
      <c r="O11" s="28" t="s">
        <v>46</v>
      </c>
      <c r="P11" s="52" t="s">
        <v>38</v>
      </c>
    </row>
    <row r="12" spans="2:16" s="31" customFormat="1" ht="84" customHeight="1" x14ac:dyDescent="0.3">
      <c r="B12" s="4"/>
      <c r="C12" s="140"/>
      <c r="D12" s="143"/>
      <c r="E12" s="134" t="str">
        <f>IF(ISERROR(VLOOKUP($C12,'[1]Weight Distribution'!$B$6:$D$158,3,0)=TRUE),"",VLOOKUP($C12,'[1]Weight Distribution'!$B$6:$D$158,3,0))</f>
        <v/>
      </c>
      <c r="F12" s="32" t="str">
        <f t="shared" si="0"/>
        <v>1.2.2 - Training Execution (RP Vendor)</v>
      </c>
      <c r="G12" s="33" t="s">
        <v>294</v>
      </c>
      <c r="H12" s="34" t="s">
        <v>23</v>
      </c>
      <c r="I12" s="35">
        <f>IF(ISERROR(VLOOKUP($F12,'[1]Weight Distribution'!$B$6:$D$98,2,0)=TRUE),"",VLOOKUP($F12,'[1]Weight Distribution'!$B$6:$D$98,2,0))</f>
        <v>2</v>
      </c>
      <c r="J12" s="36">
        <f>IF(ISERROR(VLOOKUP($F12,'[1]Weight Distribution'!$B$6:$D$98,3,0)=TRUE),"",VLOOKUP($F12,'[1]Weight Distribution'!$B$6:$D$98,3,0))</f>
        <v>0.2</v>
      </c>
      <c r="K12" s="37" t="s">
        <v>47</v>
      </c>
      <c r="L12" s="37" t="s">
        <v>48</v>
      </c>
      <c r="M12" s="40" t="s">
        <v>49</v>
      </c>
      <c r="N12" s="40" t="s">
        <v>50</v>
      </c>
      <c r="O12" s="40" t="s">
        <v>51</v>
      </c>
      <c r="P12" s="41" t="s">
        <v>38</v>
      </c>
    </row>
    <row r="13" spans="2:16" s="31" customFormat="1" ht="79.5" customHeight="1" x14ac:dyDescent="0.3">
      <c r="B13" s="4"/>
      <c r="C13" s="140"/>
      <c r="D13" s="143"/>
      <c r="E13" s="134" t="str">
        <f>IF(ISERROR(VLOOKUP($C13,'[1]Weight Distribution'!$B$6:$D$158,3,0)=TRUE),"",VLOOKUP($C13,'[1]Weight Distribution'!$B$6:$D$158,3,0))</f>
        <v/>
      </c>
      <c r="F13" s="32" t="str">
        <f t="shared" si="0"/>
        <v>1.2.3 - Training Execution (Training Vendor)</v>
      </c>
      <c r="G13" s="33" t="s">
        <v>52</v>
      </c>
      <c r="H13" s="34" t="s">
        <v>23</v>
      </c>
      <c r="I13" s="35">
        <f>IF(ISERROR(VLOOKUP($F13,'[1]Weight Distribution'!$B$6:$D$98,2,0)=TRUE),"",VLOOKUP($F13,'[1]Weight Distribution'!$B$6:$D$98,2,0))</f>
        <v>2</v>
      </c>
      <c r="J13" s="36">
        <f>IF(ISERROR(VLOOKUP($F13,'[1]Weight Distribution'!$B$6:$D$98,3,0)=TRUE),"",VLOOKUP($F13,'[1]Weight Distribution'!$B$6:$D$98,3,0))</f>
        <v>0.2</v>
      </c>
      <c r="K13" s="37" t="s">
        <v>53</v>
      </c>
      <c r="L13" s="37" t="s">
        <v>48</v>
      </c>
      <c r="M13" s="40" t="s">
        <v>49</v>
      </c>
      <c r="N13" s="40" t="s">
        <v>50</v>
      </c>
      <c r="O13" s="40" t="s">
        <v>51</v>
      </c>
      <c r="P13" s="41" t="s">
        <v>38</v>
      </c>
    </row>
    <row r="14" spans="2:16" s="31" customFormat="1" ht="56.25" customHeight="1" x14ac:dyDescent="0.3">
      <c r="B14" s="4"/>
      <c r="C14" s="140"/>
      <c r="D14" s="143"/>
      <c r="E14" s="134"/>
      <c r="F14" s="32" t="str">
        <f t="shared" si="0"/>
        <v>1.2.4 - Training Absorption (RP Vendor)</v>
      </c>
      <c r="G14" s="33" t="s">
        <v>54</v>
      </c>
      <c r="H14" s="34" t="s">
        <v>23</v>
      </c>
      <c r="I14" s="35">
        <f>IF(ISERROR(VLOOKUP($F14,'[1]Weight Distribution'!$B$6:$D$98,2,0)=TRUE),"",VLOOKUP($F14,'[1]Weight Distribution'!$B$6:$D$98,2,0))</f>
        <v>2</v>
      </c>
      <c r="J14" s="36">
        <f>IF(ISERROR(VLOOKUP($F14,'[1]Weight Distribution'!$B$6:$D$98,3,0)=TRUE),"",VLOOKUP($F14,'[1]Weight Distribution'!$B$6:$D$98,3,0))</f>
        <v>0.2</v>
      </c>
      <c r="K14" s="53" t="s">
        <v>55</v>
      </c>
      <c r="L14" s="37" t="s">
        <v>48</v>
      </c>
      <c r="M14" s="54" t="s">
        <v>56</v>
      </c>
      <c r="N14" s="54" t="s">
        <v>57</v>
      </c>
      <c r="O14" s="54" t="s">
        <v>58</v>
      </c>
      <c r="P14" s="55" t="s">
        <v>59</v>
      </c>
    </row>
    <row r="15" spans="2:16" s="31" customFormat="1" ht="59.25" customHeight="1" x14ac:dyDescent="0.3">
      <c r="B15" s="4"/>
      <c r="C15" s="140"/>
      <c r="D15" s="143"/>
      <c r="E15" s="134" t="str">
        <f>IF(ISERROR(VLOOKUP($C15,'[1]Weight Distribution'!$B$6:$D$158,3,0)=TRUE),"",VLOOKUP($C15,'[1]Weight Distribution'!$B$6:$D$158,3,0))</f>
        <v/>
      </c>
      <c r="F15" s="42" t="str">
        <f t="shared" si="0"/>
        <v>1.2.5 - Personal Development Plan (PDP)</v>
      </c>
      <c r="G15" s="33" t="s">
        <v>60</v>
      </c>
      <c r="H15" s="34" t="s">
        <v>23</v>
      </c>
      <c r="I15" s="35">
        <f>IF(ISERROR(VLOOKUP($F15,'[1]Weight Distribution'!$B$6:$D$98,2,0)=TRUE),"",VLOOKUP($F15,'[1]Weight Distribution'!$B$6:$D$98,2,0))</f>
        <v>1</v>
      </c>
      <c r="J15" s="36">
        <f>IF(ISERROR(VLOOKUP($F15,'[1]Weight Distribution'!$B$6:$D$98,3,0)=TRUE),"",VLOOKUP($F15,'[1]Weight Distribution'!$B$6:$D$98,3,0))</f>
        <v>0.1</v>
      </c>
      <c r="K15" s="37" t="s">
        <v>47</v>
      </c>
      <c r="L15" s="37" t="s">
        <v>48</v>
      </c>
      <c r="M15" s="40" t="s">
        <v>61</v>
      </c>
      <c r="N15" s="40" t="s">
        <v>62</v>
      </c>
      <c r="O15" s="40" t="s">
        <v>63</v>
      </c>
      <c r="P15" s="41" t="s">
        <v>64</v>
      </c>
    </row>
    <row r="16" spans="2:16" s="31" customFormat="1" ht="59.25" customHeight="1" x14ac:dyDescent="0.3">
      <c r="B16" s="4"/>
      <c r="C16" s="141"/>
      <c r="D16" s="144"/>
      <c r="E16" s="135"/>
      <c r="F16" s="56" t="str">
        <f t="shared" si="0"/>
        <v>1.2.6 - Occupational health and safety protection and response</v>
      </c>
      <c r="G16" s="57" t="s">
        <v>65</v>
      </c>
      <c r="H16" s="58"/>
      <c r="I16" s="59">
        <f>IF(ISERROR(VLOOKUP($F16,'[1]Weight Distribution'!$B$6:$D$98,2,0)=TRUE),"",VLOOKUP($F16,'[1]Weight Distribution'!$B$6:$D$98,2,0))</f>
        <v>1</v>
      </c>
      <c r="J16" s="60">
        <f>IF(ISERROR(VLOOKUP($F16,'[1]Weight Distribution'!$B$6:$D$98,3,0)=TRUE),"",VLOOKUP($F16,'[1]Weight Distribution'!$B$6:$D$98,3,0))</f>
        <v>0.1</v>
      </c>
      <c r="K16" s="61" t="s">
        <v>66</v>
      </c>
      <c r="L16" s="61" t="s">
        <v>67</v>
      </c>
      <c r="M16" s="62" t="s">
        <v>68</v>
      </c>
      <c r="N16" s="62" t="s">
        <v>38</v>
      </c>
      <c r="O16" s="62" t="s">
        <v>69</v>
      </c>
      <c r="P16" s="63" t="s">
        <v>38</v>
      </c>
    </row>
    <row r="17" spans="2:18" s="31" customFormat="1" ht="96" customHeight="1" x14ac:dyDescent="0.3">
      <c r="B17" s="4"/>
      <c r="C17" s="127" t="s">
        <v>70</v>
      </c>
      <c r="D17" s="130">
        <f>IF(ISERROR(VLOOKUP($C17,'[1]Weight Distribution'!$B$6:$D$158,2,0)=TRUE),"",VLOOKUP($C17,'[1]Weight Distribution'!$B$6:$D$158,2,0))</f>
        <v>3</v>
      </c>
      <c r="E17" s="133">
        <f>IF(ISERROR(VLOOKUP($C17,'[1]Weight Distribution'!$B$6:$D$158,3,0)=TRUE),"",VLOOKUP($C17,'[1]Weight Distribution'!$B$6:$D$158,3,0))</f>
        <v>0.13043478260869565</v>
      </c>
      <c r="F17" s="23" t="str">
        <f t="shared" si="0"/>
        <v>1.3.1 - Compensation model process</v>
      </c>
      <c r="G17" s="24" t="s">
        <v>71</v>
      </c>
      <c r="H17" s="25" t="s">
        <v>23</v>
      </c>
      <c r="I17" s="26">
        <f>IF(ISERROR(VLOOKUP($F17,'[1]Weight Distribution'!$B$6:$D$98,2,0)=TRUE),"",VLOOKUP($F17,'[1]Weight Distribution'!$B$6:$D$98,2,0))</f>
        <v>1</v>
      </c>
      <c r="J17" s="27">
        <f>IF(ISERROR(VLOOKUP($F17,'[1]Weight Distribution'!$B$6:$D$98,3,0)=TRUE),"",VLOOKUP($F17,'[1]Weight Distribution'!$B$6:$D$98,3,0))</f>
        <v>0.33333333333333331</v>
      </c>
      <c r="K17" s="51" t="s">
        <v>47</v>
      </c>
      <c r="L17" s="51" t="s">
        <v>72</v>
      </c>
      <c r="M17" s="28" t="s">
        <v>73</v>
      </c>
      <c r="N17" s="28" t="s">
        <v>74</v>
      </c>
      <c r="O17" s="28" t="s">
        <v>75</v>
      </c>
      <c r="P17" s="52" t="s">
        <v>76</v>
      </c>
      <c r="R17" s="64"/>
    </row>
    <row r="18" spans="2:18" s="31" customFormat="1" ht="45.75" customHeight="1" x14ac:dyDescent="0.3">
      <c r="B18" s="4"/>
      <c r="C18" s="128"/>
      <c r="D18" s="131" t="str">
        <f>IF(ISERROR(VLOOKUP($C18,'[1]Weight Distribution'!$B$6:$D$158,2,0)=TRUE),"",VLOOKUP($C18,'[1]Weight Distribution'!$B$6:$D$158,2,0))</f>
        <v/>
      </c>
      <c r="E18" s="134" t="str">
        <f>IF(ISERROR(VLOOKUP($C18,'[1]Weight Distribution'!$B$6:$D$158,3,0)=TRUE),"",VLOOKUP($C18,'[1]Weight Distribution'!$B$6:$D$158,3,0))</f>
        <v/>
      </c>
      <c r="F18" s="32" t="str">
        <f t="shared" si="0"/>
        <v>1.3.2 - CM Understanding by Managers and Supervisors</v>
      </c>
      <c r="G18" s="33" t="s">
        <v>77</v>
      </c>
      <c r="H18" s="34" t="s">
        <v>23</v>
      </c>
      <c r="I18" s="35">
        <f>IF(ISERROR(VLOOKUP($F18,'[1]Weight Distribution'!$B$6:$D$98,2,0)=TRUE),"",VLOOKUP($F18,'[1]Weight Distribution'!$B$6:$D$98,2,0))</f>
        <v>1</v>
      </c>
      <c r="J18" s="36">
        <f>IF(ISERROR(VLOOKUP($F18,'[1]Weight Distribution'!$B$6:$D$98,3,0)=TRUE),"",VLOOKUP($F18,'[1]Weight Distribution'!$B$6:$D$98,3,0))</f>
        <v>0.33333333333333331</v>
      </c>
      <c r="K18" s="53" t="s">
        <v>55</v>
      </c>
      <c r="L18" s="37" t="s">
        <v>17</v>
      </c>
      <c r="M18" s="54" t="s">
        <v>78</v>
      </c>
      <c r="N18" s="54" t="s">
        <v>79</v>
      </c>
      <c r="O18" s="54" t="s">
        <v>80</v>
      </c>
      <c r="P18" s="55" t="s">
        <v>59</v>
      </c>
    </row>
    <row r="19" spans="2:18" s="31" customFormat="1" ht="45.75" customHeight="1" x14ac:dyDescent="0.3">
      <c r="B19" s="4"/>
      <c r="C19" s="129"/>
      <c r="D19" s="132" t="str">
        <f>IF(ISERROR(VLOOKUP($C19,'[1]Weight Distribution'!$B$6:$D$158,2,0)=TRUE),"",VLOOKUP($C19,'[1]Weight Distribution'!$B$6:$D$158,2,0))</f>
        <v/>
      </c>
      <c r="E19" s="135" t="str">
        <f>IF(ISERROR(VLOOKUP($C19,'[1]Weight Distribution'!$B$6:$D$158,3,0)=TRUE),"",VLOOKUP($C19,'[1]Weight Distribution'!$B$6:$D$158,3,0))</f>
        <v/>
      </c>
      <c r="F19" s="42" t="str">
        <f t="shared" si="0"/>
        <v>1.3.3 - CM Understanding by Reps</v>
      </c>
      <c r="G19" s="43" t="s">
        <v>81</v>
      </c>
      <c r="H19" s="44" t="s">
        <v>23</v>
      </c>
      <c r="I19" s="45">
        <f>IF(ISERROR(VLOOKUP($F19,'[1]Weight Distribution'!$B$6:$D$98,2,0)=TRUE),"",VLOOKUP($F19,'[1]Weight Distribution'!$B$6:$D$98,2,0))</f>
        <v>1</v>
      </c>
      <c r="J19" s="46">
        <f>IF(ISERROR(VLOOKUP($F19,'[1]Weight Distribution'!$B$6:$D$98,3,0)=TRUE),"",VLOOKUP($F19,'[1]Weight Distribution'!$B$6:$D$98,3,0))</f>
        <v>0.33333333333333331</v>
      </c>
      <c r="K19" s="53" t="s">
        <v>55</v>
      </c>
      <c r="L19" s="47" t="s">
        <v>17</v>
      </c>
      <c r="M19" s="54" t="s">
        <v>56</v>
      </c>
      <c r="N19" s="54" t="s">
        <v>57</v>
      </c>
      <c r="O19" s="54" t="s">
        <v>80</v>
      </c>
      <c r="P19" s="55" t="s">
        <v>59</v>
      </c>
    </row>
    <row r="20" spans="2:18" s="31" customFormat="1" ht="33" customHeight="1" x14ac:dyDescent="0.3">
      <c r="B20" s="4"/>
      <c r="C20" s="139" t="s">
        <v>82</v>
      </c>
      <c r="D20" s="142">
        <f>IF(ISERROR(VLOOKUP($C20,'[1]Weight Distribution'!$B$6:$D$158,2,0)=TRUE),"",VLOOKUP($C20,'[1]Weight Distribution'!$B$6:$D$158,2,0))</f>
        <v>3.5</v>
      </c>
      <c r="E20" s="133">
        <f>IF(ISERROR(VLOOKUP($C20,'[1]Weight Distribution'!$B$6:$D$158,3,0)=TRUE),"",VLOOKUP($C20,'[1]Weight Distribution'!$B$6:$D$158,3,0))</f>
        <v>0.15217391304347827</v>
      </c>
      <c r="F20" s="23" t="str">
        <f t="shared" si="0"/>
        <v>1.4.1 - People motivated with retail program</v>
      </c>
      <c r="G20" s="24" t="s">
        <v>295</v>
      </c>
      <c r="H20" s="25" t="s">
        <v>23</v>
      </c>
      <c r="I20" s="26">
        <f>IF(ISERROR(VLOOKUP($F20,'[1]Weight Distribution'!$B$6:$D$98,2,0)=TRUE),"",VLOOKUP($F20,'[1]Weight Distribution'!$B$6:$D$98,2,0))</f>
        <v>1</v>
      </c>
      <c r="J20" s="27">
        <f>IF(ISERROR(VLOOKUP($F20,'[1]Weight Distribution'!$B$6:$D$98,3,0)=TRUE),"",VLOOKUP($F20,'[1]Weight Distribution'!$B$6:$D$98,3,0))</f>
        <v>0.2857142857142857</v>
      </c>
      <c r="K20" s="145" t="s">
        <v>83</v>
      </c>
      <c r="L20" s="25" t="s">
        <v>84</v>
      </c>
      <c r="M20" s="29" t="s">
        <v>85</v>
      </c>
      <c r="N20" s="29" t="s">
        <v>86</v>
      </c>
      <c r="O20" s="29" t="s">
        <v>87</v>
      </c>
      <c r="P20" s="30" t="s">
        <v>88</v>
      </c>
    </row>
    <row r="21" spans="2:18" s="31" customFormat="1" ht="33" customHeight="1" x14ac:dyDescent="0.3">
      <c r="B21" s="4"/>
      <c r="C21" s="140"/>
      <c r="D21" s="143"/>
      <c r="E21" s="134" t="str">
        <f>IF(ISERROR(VLOOKUP($C21,'[1]Weight Distribution'!$B$6:$D$158,3,0)=TRUE),"",VLOOKUP($C21,'[1]Weight Distribution'!$B$6:$D$158,3,0))</f>
        <v/>
      </c>
      <c r="F21" s="32" t="str">
        <f t="shared" si="0"/>
        <v>1.4.2 - Proud of representing the  brand</v>
      </c>
      <c r="G21" s="33" t="s">
        <v>296</v>
      </c>
      <c r="H21" s="34" t="s">
        <v>23</v>
      </c>
      <c r="I21" s="35" t="str">
        <f>IF(ISERROR(VLOOKUP($F21,'[1]Weight Distribution'!$B$6:$D$98,2,0)=TRUE),"",VLOOKUP($F21,'[1]Weight Distribution'!$B$6:$D$98,2,0))</f>
        <v/>
      </c>
      <c r="J21" s="36" t="str">
        <f>IF(ISERROR(VLOOKUP($F21,'[1]Weight Distribution'!$B$6:$D$98,3,0)=TRUE),"",VLOOKUP($F21,'[1]Weight Distribution'!$B$6:$D$98,3,0))</f>
        <v/>
      </c>
      <c r="K21" s="146"/>
      <c r="L21" s="34" t="s">
        <v>84</v>
      </c>
      <c r="M21" s="38" t="s">
        <v>89</v>
      </c>
      <c r="N21" s="38" t="s">
        <v>90</v>
      </c>
      <c r="O21" s="38" t="s">
        <v>91</v>
      </c>
      <c r="P21" s="39" t="s">
        <v>92</v>
      </c>
    </row>
    <row r="22" spans="2:18" s="31" customFormat="1" ht="33" customHeight="1" x14ac:dyDescent="0.3">
      <c r="B22" s="4"/>
      <c r="C22" s="140"/>
      <c r="D22" s="143"/>
      <c r="E22" s="134" t="str">
        <f>IF(ISERROR(VLOOKUP($C22,'[1]Weight Distribution'!$B$6:$D$158,3,0)=TRUE),"",VLOOKUP($C22,'[1]Weight Distribution'!$B$6:$D$158,3,0))</f>
        <v/>
      </c>
      <c r="F22" s="42" t="str">
        <f t="shared" si="0"/>
        <v>1.4.3 - Proud of working for Vendor</v>
      </c>
      <c r="G22" s="33" t="s">
        <v>93</v>
      </c>
      <c r="H22" s="34" t="s">
        <v>23</v>
      </c>
      <c r="I22" s="35">
        <f>IF(ISERROR(VLOOKUP($F22,'[1]Weight Distribution'!$B$6:$D$98,2,0)=TRUE),"",VLOOKUP($F22,'[1]Weight Distribution'!$B$6:$D$98,2,0))</f>
        <v>1</v>
      </c>
      <c r="J22" s="36">
        <f>IF(ISERROR(VLOOKUP($F22,'[1]Weight Distribution'!$B$6:$D$98,3,0)=TRUE),"",VLOOKUP($F22,'[1]Weight Distribution'!$B$6:$D$98,3,0))</f>
        <v>0.2857142857142857</v>
      </c>
      <c r="K22" s="147"/>
      <c r="L22" s="34" t="s">
        <v>84</v>
      </c>
      <c r="M22" s="40" t="s">
        <v>94</v>
      </c>
      <c r="N22" s="40" t="s">
        <v>95</v>
      </c>
      <c r="O22" s="40" t="s">
        <v>96</v>
      </c>
      <c r="P22" s="41" t="s">
        <v>97</v>
      </c>
    </row>
    <row r="23" spans="2:18" s="31" customFormat="1" ht="42.75" customHeight="1" x14ac:dyDescent="0.3">
      <c r="B23" s="4"/>
      <c r="C23" s="141"/>
      <c r="D23" s="144"/>
      <c r="E23" s="135"/>
      <c r="F23" s="56" t="str">
        <f t="shared" si="0"/>
        <v>1.4.4 - Feedback and complaint channel</v>
      </c>
      <c r="G23" s="57" t="s">
        <v>98</v>
      </c>
      <c r="H23" s="58"/>
      <c r="I23" s="59">
        <f>IF(ISERROR(VLOOKUP($F23,'[1]Weight Distribution'!$B$6:$D$98,2,0)=TRUE),"",VLOOKUP($F23,'[1]Weight Distribution'!$B$6:$D$98,2,0))</f>
        <v>0.5</v>
      </c>
      <c r="J23" s="60">
        <f>IF(ISERROR(VLOOKUP($F23,'[1]Weight Distribution'!$B$6:$D$98,3,0)=TRUE),"",VLOOKUP($F23,'[1]Weight Distribution'!$B$6:$D$98,3,0))</f>
        <v>0.14285714285714285</v>
      </c>
      <c r="K23" s="61" t="s">
        <v>66</v>
      </c>
      <c r="L23" s="58" t="s">
        <v>17</v>
      </c>
      <c r="M23" s="62" t="s">
        <v>99</v>
      </c>
      <c r="N23" s="62" t="s">
        <v>38</v>
      </c>
      <c r="O23" s="62" t="s">
        <v>100</v>
      </c>
      <c r="P23" s="63" t="s">
        <v>38</v>
      </c>
    </row>
    <row r="24" spans="2:18" s="31" customFormat="1" ht="66" x14ac:dyDescent="0.3">
      <c r="B24" s="4"/>
      <c r="C24" s="65" t="s">
        <v>101</v>
      </c>
      <c r="D24" s="66">
        <f>IF(ISERROR(VLOOKUP($C24,'[1]Weight Distribution'!$B$6:$D$158,2,0)=TRUE),"",VLOOKUP($C24,'[1]Weight Distribution'!$B$6:$D$158,2,0))</f>
        <v>2</v>
      </c>
      <c r="E24" s="67">
        <f>IF(ISERROR(VLOOKUP($C24,'[1]Weight Distribution'!$B$6:$D$158,3,0)=TRUE),"",VLOOKUP($C24,'[1]Weight Distribution'!$B$6:$D$158,3,0))</f>
        <v>8.6956521739130432E-2</v>
      </c>
      <c r="F24" s="68" t="str">
        <f t="shared" si="0"/>
        <v>1.5.1 - Payroll</v>
      </c>
      <c r="G24" s="69" t="s">
        <v>297</v>
      </c>
      <c r="H24" s="70" t="s">
        <v>15</v>
      </c>
      <c r="I24" s="71">
        <f>IF(ISERROR(VLOOKUP($F24,'[1]Weight Distribution'!$B$6:$D$98,2,0)=TRUE),"",VLOOKUP($F24,'[1]Weight Distribution'!$B$6:$D$98,2,0))</f>
        <v>2</v>
      </c>
      <c r="J24" s="72">
        <f>IF(ISERROR(VLOOKUP($F24,'[1]Weight Distribution'!$B$6:$D$98,3,0)=TRUE),"",VLOOKUP($F24,'[1]Weight Distribution'!$B$6:$D$98,3,0))</f>
        <v>1</v>
      </c>
      <c r="K24" s="70" t="s">
        <v>298</v>
      </c>
      <c r="L24" s="73" t="s">
        <v>72</v>
      </c>
      <c r="M24" s="74" t="s">
        <v>102</v>
      </c>
      <c r="N24" s="74" t="s">
        <v>38</v>
      </c>
      <c r="O24" s="75" t="s">
        <v>103</v>
      </c>
      <c r="P24" s="76" t="s">
        <v>104</v>
      </c>
    </row>
    <row r="25" spans="2:18" s="80" customFormat="1" ht="27" customHeight="1" x14ac:dyDescent="0.3">
      <c r="B25" s="4"/>
      <c r="C25" s="77"/>
      <c r="D25" s="77"/>
      <c r="E25" s="77"/>
      <c r="F25" s="78"/>
      <c r="G25" s="77"/>
      <c r="H25" s="79"/>
      <c r="I25" s="77"/>
      <c r="J25" s="77"/>
      <c r="K25" s="77"/>
      <c r="L25" s="77"/>
      <c r="M25" s="77"/>
      <c r="N25" s="77"/>
      <c r="O25" s="77"/>
      <c r="P25" s="77"/>
    </row>
    <row r="26" spans="2:18" s="31" customFormat="1" ht="78.75" customHeight="1" x14ac:dyDescent="0.3">
      <c r="B26" s="4"/>
      <c r="C26" s="127" t="s">
        <v>105</v>
      </c>
      <c r="D26" s="130">
        <f>IF(ISERROR(VLOOKUP($C26,'[1]Weight Distribution'!$B$6:$D$158,2,0)=TRUE),"",VLOOKUP($C26,'[1]Weight Distribution'!$B$6:$D$158,2,0))</f>
        <v>4</v>
      </c>
      <c r="E26" s="133">
        <f>IF(ISERROR(VLOOKUP($C26,'[1]Weight Distribution'!$B$6:$D$158,3,0)=TRUE),"",VLOOKUP($C26,'[1]Weight Distribution'!$B$6:$D$158,3,0))</f>
        <v>0.18181818181818182</v>
      </c>
      <c r="F26" s="23" t="str">
        <f t="shared" si="0"/>
        <v>2.1.1 - Field Force Allocation</v>
      </c>
      <c r="G26" s="24" t="s">
        <v>106</v>
      </c>
      <c r="H26" s="25" t="s">
        <v>23</v>
      </c>
      <c r="I26" s="26">
        <f>IF(ISERROR(VLOOKUP($F26,'[1]Weight Distribution'!$B$6:$D$98,2,0)=TRUE),"",VLOOKUP($F26,'[1]Weight Distribution'!$B$6:$D$98,2,0))</f>
        <v>3</v>
      </c>
      <c r="J26" s="27">
        <f>IF(ISERROR(VLOOKUP($F26,'[1]Weight Distribution'!$B$6:$D$98,3,0)=TRUE),"",VLOOKUP($F26,'[1]Weight Distribution'!$B$6:$D$98,3,0))</f>
        <v>0.75</v>
      </c>
      <c r="K26" s="51" t="s">
        <v>107</v>
      </c>
      <c r="L26" s="51" t="s">
        <v>17</v>
      </c>
      <c r="M26" s="28" t="s">
        <v>108</v>
      </c>
      <c r="N26" s="28" t="s">
        <v>109</v>
      </c>
      <c r="O26" s="28" t="s">
        <v>110</v>
      </c>
      <c r="P26" s="52" t="s">
        <v>111</v>
      </c>
    </row>
    <row r="27" spans="2:18" s="31" customFormat="1" ht="50.1" customHeight="1" x14ac:dyDescent="0.3">
      <c r="B27" s="4"/>
      <c r="C27" s="129"/>
      <c r="D27" s="132" t="str">
        <f>IF(ISERROR(VLOOKUP($C27,'[1]Weight Distribution'!$B$6:$D$158,2,0)=TRUE),"",VLOOKUP($C27,'[1]Weight Distribution'!$B$6:$D$158,2,0))</f>
        <v/>
      </c>
      <c r="E27" s="135" t="str">
        <f>IF(ISERROR(VLOOKUP($C27,'[1]Weight Distribution'!$B$6:$D$158,3,0)=TRUE),"",VLOOKUP($C27,'[1]Weight Distribution'!$B$6:$D$158,3,0))</f>
        <v/>
      </c>
      <c r="F27" s="42" t="str">
        <f t="shared" si="0"/>
        <v>2.1.2 - Span of control</v>
      </c>
      <c r="G27" s="43" t="s">
        <v>112</v>
      </c>
      <c r="H27" s="44" t="s">
        <v>23</v>
      </c>
      <c r="I27" s="45">
        <f>IF(ISERROR(VLOOKUP($F27,'[1]Weight Distribution'!$B$6:$D$98,2,0)=TRUE),"",VLOOKUP($F27,'[1]Weight Distribution'!$B$6:$D$98,2,0))</f>
        <v>1</v>
      </c>
      <c r="J27" s="46">
        <f>IF(ISERROR(VLOOKUP($F27,'[1]Weight Distribution'!$B$6:$D$98,3,0)=TRUE),"",VLOOKUP($F27,'[1]Weight Distribution'!$B$6:$D$98,3,0))</f>
        <v>0.25</v>
      </c>
      <c r="K27" s="47" t="s">
        <v>47</v>
      </c>
      <c r="L27" s="47" t="s">
        <v>17</v>
      </c>
      <c r="M27" s="48" t="s">
        <v>113</v>
      </c>
      <c r="N27" s="48" t="s">
        <v>114</v>
      </c>
      <c r="O27" s="48" t="s">
        <v>115</v>
      </c>
      <c r="P27" s="50" t="s">
        <v>116</v>
      </c>
    </row>
    <row r="28" spans="2:18" s="31" customFormat="1" ht="83.25" customHeight="1" x14ac:dyDescent="0.3">
      <c r="B28" s="4"/>
      <c r="C28" s="139" t="s">
        <v>117</v>
      </c>
      <c r="D28" s="142">
        <f>IF(ISERROR(VLOOKUP($C28,'[1]Weight Distribution'!$B$6:$D$158,2,0)=TRUE),"",VLOOKUP($C28,'[1]Weight Distribution'!$B$6:$D$158,2,0))</f>
        <v>5</v>
      </c>
      <c r="E28" s="133">
        <f>IF(ISERROR(VLOOKUP($C28,'[1]Weight Distribution'!$B$6:$D$158,3,0)=TRUE),"",VLOOKUP($C28,'[1]Weight Distribution'!$B$6:$D$158,3,0))</f>
        <v>0.22727272727272727</v>
      </c>
      <c r="F28" s="23" t="str">
        <f>IF(ISERR(LEFT(G28,SEARCH(":",G28)-1)=TRUE),G28,LEFT(G28,SEARCH(":",G28)-1))</f>
        <v>2.2.1 - Process and methodology of mapping, Store DNA Database and Retail Classification</v>
      </c>
      <c r="G28" s="24" t="s">
        <v>118</v>
      </c>
      <c r="H28" s="25" t="s">
        <v>15</v>
      </c>
      <c r="I28" s="26">
        <f>IF(ISERROR(VLOOKUP($F28,'[1]Weight Distribution'!$B$6:$D$98,2,0)=TRUE),"",VLOOKUP($F28,'[1]Weight Distribution'!$B$6:$D$98,2,0))</f>
        <v>2</v>
      </c>
      <c r="J28" s="27">
        <f>IF(ISERROR(VLOOKUP($F28,'[1]Weight Distribution'!$B$6:$D$98,3,0)=TRUE),"",VLOOKUP($F28,'[1]Weight Distribution'!$B$6:$D$98,3,0))</f>
        <v>0.4</v>
      </c>
      <c r="K28" s="51" t="s">
        <v>119</v>
      </c>
      <c r="L28" s="51" t="s">
        <v>72</v>
      </c>
      <c r="M28" s="28" t="s">
        <v>120</v>
      </c>
      <c r="N28" s="28" t="s">
        <v>121</v>
      </c>
      <c r="O28" s="28" t="s">
        <v>122</v>
      </c>
      <c r="P28" s="52" t="s">
        <v>123</v>
      </c>
    </row>
    <row r="29" spans="2:18" s="31" customFormat="1" ht="50.1" customHeight="1" x14ac:dyDescent="0.3">
      <c r="B29" s="4"/>
      <c r="C29" s="140"/>
      <c r="D29" s="143"/>
      <c r="E29" s="134"/>
      <c r="F29" s="81" t="str">
        <f t="shared" si="0"/>
        <v>2.2.2 - Regions mapped</v>
      </c>
      <c r="G29" s="82" t="s">
        <v>124</v>
      </c>
      <c r="H29" s="34" t="s">
        <v>23</v>
      </c>
      <c r="I29" s="83">
        <f>IF(ISERROR(VLOOKUP($F29,'[1]Weight Distribution'!$B$6:$D$98,2,0)=TRUE),"",VLOOKUP($F29,'[1]Weight Distribution'!$B$6:$D$98,2,0))</f>
        <v>1</v>
      </c>
      <c r="J29" s="84">
        <f>IF(ISERROR(VLOOKUP($F29,'[1]Weight Distribution'!$B$6:$D$98,3,0)=TRUE),"",VLOOKUP($F29,'[1]Weight Distribution'!$B$6:$D$98,3,0))</f>
        <v>0.2</v>
      </c>
      <c r="K29" s="85" t="s">
        <v>119</v>
      </c>
      <c r="L29" s="85" t="s">
        <v>72</v>
      </c>
      <c r="M29" s="86" t="s">
        <v>125</v>
      </c>
      <c r="N29" s="86" t="s">
        <v>126</v>
      </c>
      <c r="O29" s="86" t="s">
        <v>127</v>
      </c>
      <c r="P29" s="87" t="s">
        <v>128</v>
      </c>
    </row>
    <row r="30" spans="2:18" s="31" customFormat="1" ht="50.1" customHeight="1" x14ac:dyDescent="0.3">
      <c r="B30" s="4"/>
      <c r="C30" s="140"/>
      <c r="D30" s="143"/>
      <c r="E30" s="134"/>
      <c r="F30" s="88" t="str">
        <f t="shared" si="0"/>
        <v>2.2.3 - Store DNA Database accuracy</v>
      </c>
      <c r="G30" s="89" t="s">
        <v>129</v>
      </c>
      <c r="H30" s="90" t="s">
        <v>23</v>
      </c>
      <c r="I30" s="91">
        <f>IF(ISERROR(VLOOKUP($F30,'[1]Weight Distribution'!$B$6:$D$98,2,0)=TRUE),"",VLOOKUP($F30,'[1]Weight Distribution'!$B$6:$D$98,2,0))</f>
        <v>2</v>
      </c>
      <c r="J30" s="92">
        <f>IF(ISERROR(VLOOKUP($F30,'[1]Weight Distribution'!$B$6:$D$98,3,0)=TRUE),"",VLOOKUP($F30,'[1]Weight Distribution'!$B$6:$D$98,3,0))</f>
        <v>0.4</v>
      </c>
      <c r="K30" s="53" t="s">
        <v>130</v>
      </c>
      <c r="L30" s="53" t="s">
        <v>72</v>
      </c>
      <c r="M30" s="93" t="s">
        <v>131</v>
      </c>
      <c r="N30" s="93" t="s">
        <v>132</v>
      </c>
      <c r="O30" s="93" t="s">
        <v>133</v>
      </c>
      <c r="P30" s="94" t="s">
        <v>134</v>
      </c>
    </row>
    <row r="31" spans="2:18" s="103" customFormat="1" ht="55.5" customHeight="1" x14ac:dyDescent="0.3">
      <c r="B31" s="4"/>
      <c r="C31" s="139" t="s">
        <v>135</v>
      </c>
      <c r="D31" s="142">
        <f>IF(ISERROR(VLOOKUP($C31,'[1]Weight Distribution'!$B$6:$D$158,2,0)=TRUE),"",VLOOKUP($C28,'[1]Weight Distribution'!$B$6:$D$158,2,0))</f>
        <v>5</v>
      </c>
      <c r="E31" s="133">
        <f>IF(ISERROR(VLOOKUP($C31,'[1]Weight Distribution'!$B$6:$D$158,3,0)=TRUE),"",VLOOKUP($C28,'[1]Weight Distribution'!$B$6:$D$158,3,0))</f>
        <v>0.22727272727272727</v>
      </c>
      <c r="F31" s="95" t="str">
        <f>IF(ISERR(LEFT(G31,SEARCH(":",G31)-1)=TRUE),G31,LEFT(G31,SEARCH(":",G31)-1))</f>
        <v>2.3.1 - Process and methodology of routing</v>
      </c>
      <c r="G31" s="96" t="s">
        <v>136</v>
      </c>
      <c r="H31" s="97" t="s">
        <v>15</v>
      </c>
      <c r="I31" s="98">
        <f>IF(ISERROR(VLOOKUP($F31,'[1]Weight Distribution'!$B$6:$D$98,2,0)=TRUE),"",VLOOKUP($F31,'[1]Weight Distribution'!$B$6:$D$98,2,0))</f>
        <v>1</v>
      </c>
      <c r="J31" s="99">
        <f>IF(ISERROR(VLOOKUP($F31,'[1]Weight Distribution'!$B$6:$D$98,3,0)=TRUE),"",VLOOKUP($F31,'[1]Weight Distribution'!$B$6:$D$98,3,0))</f>
        <v>0.33333333333333331</v>
      </c>
      <c r="K31" s="97" t="s">
        <v>119</v>
      </c>
      <c r="L31" s="100" t="s">
        <v>72</v>
      </c>
      <c r="M31" s="101" t="s">
        <v>137</v>
      </c>
      <c r="N31" s="101" t="s">
        <v>138</v>
      </c>
      <c r="O31" s="101" t="s">
        <v>139</v>
      </c>
      <c r="P31" s="102" t="s">
        <v>140</v>
      </c>
    </row>
    <row r="32" spans="2:18" s="103" customFormat="1" ht="102" customHeight="1" x14ac:dyDescent="0.3">
      <c r="B32" s="4"/>
      <c r="C32" s="141"/>
      <c r="D32" s="144"/>
      <c r="E32" s="135"/>
      <c r="F32" s="42" t="str">
        <f t="shared" si="0"/>
        <v>2.3.2 - Routes Efficiency</v>
      </c>
      <c r="G32" s="43" t="s">
        <v>141</v>
      </c>
      <c r="H32" s="44" t="s">
        <v>23</v>
      </c>
      <c r="I32" s="45">
        <f>IF(ISERROR(VLOOKUP($F32,'[1]Weight Distribution'!$B$6:$D$98,2,0)=TRUE),"",VLOOKUP($F32,'[1]Weight Distribution'!$B$6:$D$98,2,0))</f>
        <v>2</v>
      </c>
      <c r="J32" s="46">
        <f>IF(ISERROR(VLOOKUP($F32,'[1]Weight Distribution'!$B$6:$D$98,3,0)=TRUE),"",VLOOKUP($F32,'[1]Weight Distribution'!$B$6:$D$98,3,0))</f>
        <v>0.66666666666666663</v>
      </c>
      <c r="K32" s="44" t="s">
        <v>119</v>
      </c>
      <c r="L32" s="47" t="s">
        <v>72</v>
      </c>
      <c r="M32" s="49" t="s">
        <v>142</v>
      </c>
      <c r="N32" s="49" t="s">
        <v>143</v>
      </c>
      <c r="O32" s="49" t="s">
        <v>144</v>
      </c>
      <c r="P32" s="104" t="s">
        <v>38</v>
      </c>
    </row>
    <row r="33" spans="2:16" s="31" customFormat="1" ht="108" customHeight="1" x14ac:dyDescent="0.3">
      <c r="B33" s="4"/>
      <c r="C33" s="105" t="s">
        <v>145</v>
      </c>
      <c r="D33" s="106">
        <f>IF(ISERROR(VLOOKUP($C33,'[1]Weight Distribution'!$B$6:$D$158,2,0)=TRUE),"",VLOOKUP($C33,'[1]Weight Distribution'!$B$6:$D$158,2,0))</f>
        <v>2</v>
      </c>
      <c r="E33" s="107">
        <f>IF(ISERROR(VLOOKUP($C33,'[1]Weight Distribution'!$B$6:$D$158,3,0)=TRUE),"",VLOOKUP($C33,'[1]Weight Distribution'!$B$6:$D$158,3,0))</f>
        <v>0.33333333333333331</v>
      </c>
      <c r="F33" s="56" t="str">
        <f>IF(ISERR(LEFT(G33,SEARCH(":",G33)-1)=TRUE),G33,LEFT(G33,SEARCH(":",G33)-1))</f>
        <v>2.4.1 - Process and methodology of POP material forecast and distribution</v>
      </c>
      <c r="G33" s="57" t="s">
        <v>146</v>
      </c>
      <c r="H33" s="108" t="s">
        <v>23</v>
      </c>
      <c r="I33" s="59">
        <f>IF(ISERROR(VLOOKUP($F33,'[1]Weight Distribution'!$B$6:$D$98,2,0)=TRUE),"",VLOOKUP($F33,'[1]Weight Distribution'!$B$6:$D$98,2,0))</f>
        <v>2</v>
      </c>
      <c r="J33" s="60">
        <f>IF(ISERROR(VLOOKUP($F33,'[1]Weight Distribution'!$B$6:$D$98,3,0)=TRUE),"",VLOOKUP($F33,'[1]Weight Distribution'!$B$6:$D$98,3,0))</f>
        <v>1</v>
      </c>
      <c r="K33" s="61" t="s">
        <v>119</v>
      </c>
      <c r="L33" s="61" t="s">
        <v>72</v>
      </c>
      <c r="M33" s="62" t="s">
        <v>147</v>
      </c>
      <c r="N33" s="62" t="s">
        <v>148</v>
      </c>
      <c r="O33" s="62" t="s">
        <v>149</v>
      </c>
      <c r="P33" s="63" t="s">
        <v>150</v>
      </c>
    </row>
    <row r="34" spans="2:16" s="103" customFormat="1" ht="158.4" x14ac:dyDescent="0.3">
      <c r="B34" s="4"/>
      <c r="C34" s="127" t="s">
        <v>151</v>
      </c>
      <c r="D34" s="130">
        <f>IF(ISERROR(VLOOKUP($C34,'[1]Weight Distribution'!$B$6:$D$158,2,0)=TRUE),"",VLOOKUP($C34,'[1]Weight Distribution'!$B$6:$D$158,2,0))</f>
        <v>6</v>
      </c>
      <c r="E34" s="133">
        <f>IF(ISERROR(VLOOKUP($C34,'[1]Weight Distribution'!$B$6:$D$158,3,0)=TRUE),"",VLOOKUP($C34,'[1]Weight Distribution'!$B$6:$D$158,3,0))</f>
        <v>0.27272727272727271</v>
      </c>
      <c r="F34" s="23" t="str">
        <f t="shared" si="0"/>
        <v>2.5.1 - Data collection</v>
      </c>
      <c r="G34" s="24" t="s">
        <v>152</v>
      </c>
      <c r="H34" s="25" t="s">
        <v>23</v>
      </c>
      <c r="I34" s="26">
        <f>IF(ISERROR(VLOOKUP($F34,'[1]Weight Distribution'!$B$6:$D$98,2,0)=TRUE),"",VLOOKUP($F34,'[1]Weight Distribution'!$B$6:$D$98,2,0))</f>
        <v>2</v>
      </c>
      <c r="J34" s="27">
        <f>IF(ISERROR(VLOOKUP($F34,'[1]Weight Distribution'!$B$6:$D$98,3,0)=TRUE),"",VLOOKUP($F34,'[1]Weight Distribution'!$B$6:$D$98,3,0))</f>
        <v>0.33333333333333331</v>
      </c>
      <c r="K34" s="51" t="s">
        <v>119</v>
      </c>
      <c r="L34" s="51" t="s">
        <v>72</v>
      </c>
      <c r="M34" s="28" t="s">
        <v>153</v>
      </c>
      <c r="N34" s="28" t="s">
        <v>154</v>
      </c>
      <c r="O34" s="28" t="s">
        <v>155</v>
      </c>
      <c r="P34" s="52" t="s">
        <v>156</v>
      </c>
    </row>
    <row r="35" spans="2:16" s="31" customFormat="1" ht="117.75" customHeight="1" x14ac:dyDescent="0.3">
      <c r="B35" s="4"/>
      <c r="C35" s="128"/>
      <c r="D35" s="131" t="str">
        <f>IF(ISERROR(VLOOKUP($C35,'[1]Weight Distribution'!$B$6:$D$158,2,0)=TRUE),"",VLOOKUP($C35,'[1]Weight Distribution'!$B$6:$D$158,2,0))</f>
        <v/>
      </c>
      <c r="E35" s="134" t="str">
        <f>IF(ISERROR(VLOOKUP($C35,'[1]Weight Distribution'!$B$6:$D$158,3,0)=TRUE),"",VLOOKUP($C35,'[1]Weight Distribution'!$B$6:$D$158,3,0))</f>
        <v/>
      </c>
      <c r="F35" s="32" t="str">
        <f t="shared" si="0"/>
        <v>2.5.2 - Data validation</v>
      </c>
      <c r="G35" s="33" t="s">
        <v>157</v>
      </c>
      <c r="H35" s="34" t="s">
        <v>23</v>
      </c>
      <c r="I35" s="35">
        <f>IF(ISERROR(VLOOKUP($F35,'[1]Weight Distribution'!$B$6:$D$98,2,0)=TRUE),"",VLOOKUP($F35,'[1]Weight Distribution'!$B$6:$D$98,2,0))</f>
        <v>2</v>
      </c>
      <c r="J35" s="36">
        <f>IF(ISERROR(VLOOKUP($F35,'[1]Weight Distribution'!$B$6:$D$98,3,0)=TRUE),"",VLOOKUP($F35,'[1]Weight Distribution'!$B$6:$D$98,3,0))</f>
        <v>0.33333333333333331</v>
      </c>
      <c r="K35" s="37" t="s">
        <v>119</v>
      </c>
      <c r="L35" s="37" t="s">
        <v>72</v>
      </c>
      <c r="M35" s="40" t="s">
        <v>158</v>
      </c>
      <c r="N35" s="40" t="s">
        <v>159</v>
      </c>
      <c r="O35" s="40" t="s">
        <v>160</v>
      </c>
      <c r="P35" s="41" t="s">
        <v>161</v>
      </c>
    </row>
    <row r="36" spans="2:16" s="31" customFormat="1" ht="108" customHeight="1" x14ac:dyDescent="0.3">
      <c r="B36" s="4"/>
      <c r="C36" s="129"/>
      <c r="D36" s="132" t="str">
        <f>IF(ISERROR(VLOOKUP($C36,'[1]Weight Distribution'!$B$6:$D$158,2,0)=TRUE),"",VLOOKUP($C36,'[1]Weight Distribution'!$B$6:$D$158,2,0))</f>
        <v/>
      </c>
      <c r="E36" s="135" t="str">
        <f>IF(ISERROR(VLOOKUP($C36,'[1]Weight Distribution'!$B$6:$D$158,3,0)=TRUE),"",VLOOKUP($C36,'[1]Weight Distribution'!$B$6:$D$158,3,0))</f>
        <v/>
      </c>
      <c r="F36" s="42" t="str">
        <f t="shared" si="0"/>
        <v>2.5.3 - Data reporting</v>
      </c>
      <c r="G36" s="43" t="s">
        <v>162</v>
      </c>
      <c r="H36" s="44" t="s">
        <v>23</v>
      </c>
      <c r="I36" s="45">
        <f>IF(ISERROR(VLOOKUP($F36,'[1]Weight Distribution'!$B$6:$D$98,2,0)=TRUE),"",VLOOKUP($F36,'[1]Weight Distribution'!$B$6:$D$98,2,0))</f>
        <v>2</v>
      </c>
      <c r="J36" s="46">
        <f>IF(ISERROR(VLOOKUP($F36,'[1]Weight Distribution'!$B$6:$D$98,3,0)=TRUE),"",VLOOKUP($F36,'[1]Weight Distribution'!$B$6:$D$98,3,0))</f>
        <v>0.33333333333333331</v>
      </c>
      <c r="K36" s="47" t="s">
        <v>163</v>
      </c>
      <c r="L36" s="47" t="s">
        <v>72</v>
      </c>
      <c r="M36" s="49" t="s">
        <v>164</v>
      </c>
      <c r="N36" s="49" t="s">
        <v>165</v>
      </c>
      <c r="O36" s="49" t="s">
        <v>166</v>
      </c>
      <c r="P36" s="104" t="s">
        <v>167</v>
      </c>
    </row>
    <row r="37" spans="2:16" s="31" customFormat="1" ht="33" customHeight="1" x14ac:dyDescent="0.3">
      <c r="B37" s="4"/>
      <c r="C37" s="127" t="s">
        <v>168</v>
      </c>
      <c r="D37" s="130">
        <f>IF(ISERROR(VLOOKUP($C37,'[1]Weight Distribution'!$B$6:$D$158,2,0)=TRUE),"",VLOOKUP($C37,'[1]Weight Distribution'!$B$6:$D$158,2,0))</f>
        <v>2</v>
      </c>
      <c r="E37" s="133">
        <f>IF(ISERROR(VLOOKUP($C37,'[1]Weight Distribution'!$B$6:$D$158,3,0)=TRUE),"",VLOOKUP($C37,'[1]Weight Distribution'!$B$6:$D$158,3,0))</f>
        <v>9.0909090909090912E-2</v>
      </c>
      <c r="F37" s="23" t="str">
        <f t="shared" si="0"/>
        <v>2.6.1 - PMO on time</v>
      </c>
      <c r="G37" s="24" t="s">
        <v>169</v>
      </c>
      <c r="H37" s="25" t="s">
        <v>15</v>
      </c>
      <c r="I37" s="26">
        <f>IF(ISERROR(VLOOKUP($F37,'[1]Weight Distribution'!$B$6:$D$98,2,0)=TRUE),"",VLOOKUP($F37,'[1]Weight Distribution'!$B$6:$D$98,2,0))</f>
        <v>1.5</v>
      </c>
      <c r="J37" s="27">
        <f>IF(ISERROR(VLOOKUP($F37,'[1]Weight Distribution'!$B$6:$D$98,3,0)=TRUE),"",VLOOKUP($F37,'[1]Weight Distribution'!$B$6:$D$98,3,0))</f>
        <v>0.75</v>
      </c>
      <c r="K37" s="51" t="s">
        <v>170</v>
      </c>
      <c r="L37" s="51" t="s">
        <v>17</v>
      </c>
      <c r="M37" s="29" t="s">
        <v>171</v>
      </c>
      <c r="N37" s="29" t="s">
        <v>172</v>
      </c>
      <c r="O37" s="29" t="s">
        <v>173</v>
      </c>
      <c r="P37" s="30" t="s">
        <v>174</v>
      </c>
    </row>
    <row r="38" spans="2:16" s="31" customFormat="1" ht="33" customHeight="1" x14ac:dyDescent="0.3">
      <c r="B38" s="4"/>
      <c r="C38" s="129"/>
      <c r="D38" s="132" t="str">
        <f>IF(ISERROR(VLOOKUP($C38,'[1]Weight Distribution'!$B$6:$D$158,2,0)=TRUE),"",VLOOKUP($C38,'[1]Weight Distribution'!$B$6:$D$158,2,0))</f>
        <v/>
      </c>
      <c r="E38" s="135" t="str">
        <f>IF(ISERROR(VLOOKUP($C38,'[1]Weight Distribution'!$B$6:$D$158,3,0)=TRUE),"",VLOOKUP($C38,'[1]Weight Distribution'!$B$6:$D$158,3,0))</f>
        <v/>
      </c>
      <c r="F38" s="42" t="str">
        <f t="shared" si="0"/>
        <v>2.6.2 - PMO's sessions attendance</v>
      </c>
      <c r="G38" s="43" t="s">
        <v>175</v>
      </c>
      <c r="H38" s="44" t="s">
        <v>15</v>
      </c>
      <c r="I38" s="45">
        <f>IF(ISERROR(VLOOKUP($F38,'[1]Weight Distribution'!$B$6:$D$98,2,0)=TRUE),"",VLOOKUP($F38,'[1]Weight Distribution'!$B$6:$D$98,2,0))</f>
        <v>0.5</v>
      </c>
      <c r="J38" s="46">
        <f>IF(ISERROR(VLOOKUP($F38,'[1]Weight Distribution'!$B$6:$D$98,3,0)=TRUE),"",VLOOKUP($F38,'[1]Weight Distribution'!$B$6:$D$98,3,0))</f>
        <v>0.25</v>
      </c>
      <c r="K38" s="47" t="s">
        <v>170</v>
      </c>
      <c r="L38" s="47" t="s">
        <v>17</v>
      </c>
      <c r="M38" s="48" t="s">
        <v>176</v>
      </c>
      <c r="N38" s="48" t="s">
        <v>177</v>
      </c>
      <c r="O38" s="48" t="s">
        <v>178</v>
      </c>
      <c r="P38" s="104" t="s">
        <v>179</v>
      </c>
    </row>
    <row r="39" spans="2:16" s="31" customFormat="1" ht="9" customHeight="1" x14ac:dyDescent="0.3">
      <c r="B39" s="4"/>
      <c r="C39" s="109"/>
      <c r="D39" s="110"/>
      <c r="E39" s="111"/>
      <c r="F39" s="112"/>
      <c r="G39" s="103"/>
      <c r="H39" s="19"/>
      <c r="I39" s="113"/>
      <c r="J39" s="114"/>
      <c r="K39" s="16"/>
      <c r="L39" s="16"/>
      <c r="M39" s="18"/>
      <c r="N39" s="18"/>
      <c r="O39" s="18"/>
      <c r="P39" s="18"/>
    </row>
    <row r="40" spans="2:16" s="31" customFormat="1" ht="115.5" customHeight="1" x14ac:dyDescent="0.3">
      <c r="B40" s="4"/>
      <c r="C40" s="127" t="s">
        <v>180</v>
      </c>
      <c r="D40" s="130">
        <f>IF(ISERROR(VLOOKUP($C40,'[1]Weight Distribution'!$B$6:$D$158,2,0)=TRUE),"",VLOOKUP($C40,'[1]Weight Distribution'!$B$6:$D$158,2,0))</f>
        <v>4</v>
      </c>
      <c r="E40" s="133">
        <f>IF(ISERROR(VLOOKUP($C40,'[1]Weight Distribution'!$B$6:$D$158,3,0)=TRUE),"",VLOOKUP($C40,'[1]Weight Distribution'!$B$6:$D$158,3,0))</f>
        <v>0.18181818181818182</v>
      </c>
      <c r="F40" s="23" t="str">
        <f t="shared" si="0"/>
        <v>3.1.1 - Supervision process</v>
      </c>
      <c r="G40" s="24" t="s">
        <v>181</v>
      </c>
      <c r="H40" s="25" t="s">
        <v>23</v>
      </c>
      <c r="I40" s="26">
        <f>IF(ISERROR(VLOOKUP($F40,'[1]Weight Distribution'!$B$6:$D$98,2,0)=TRUE),"",VLOOKUP($F40,'[1]Weight Distribution'!$B$6:$D$98,2,0))</f>
        <v>3</v>
      </c>
      <c r="J40" s="27">
        <f>IF(ISERROR(VLOOKUP($F40,'[1]Weight Distribution'!$B$6:$D$98,3,0)=TRUE),"",VLOOKUP($F40,'[1]Weight Distribution'!$B$6:$D$98,3,0))</f>
        <v>0.75</v>
      </c>
      <c r="K40" s="148" t="s">
        <v>182</v>
      </c>
      <c r="L40" s="51" t="s">
        <v>17</v>
      </c>
      <c r="M40" s="28" t="s">
        <v>183</v>
      </c>
      <c r="N40" s="28" t="s">
        <v>184</v>
      </c>
      <c r="O40" s="28" t="s">
        <v>185</v>
      </c>
      <c r="P40" s="52" t="s">
        <v>186</v>
      </c>
    </row>
    <row r="41" spans="2:16" s="31" customFormat="1" ht="91.5" customHeight="1" x14ac:dyDescent="0.3">
      <c r="B41" s="4"/>
      <c r="C41" s="129"/>
      <c r="D41" s="132" t="str">
        <f>IF(ISERROR(VLOOKUP($C41,'[1]Weight Distribution'!$B$6:$D$158,2,0)=TRUE),"",VLOOKUP($C41,'[1]Weight Distribution'!$B$6:$D$158,2,0))</f>
        <v/>
      </c>
      <c r="E41" s="135" t="str">
        <f>IF(ISERROR(VLOOKUP($C41,'[1]Weight Distribution'!$B$6:$D$158,3,0)=TRUE),"",VLOOKUP($C41,'[1]Weight Distribution'!$B$6:$D$158,3,0))</f>
        <v/>
      </c>
      <c r="F41" s="42" t="str">
        <f t="shared" si="0"/>
        <v>3.1.2 - Manager's supervision</v>
      </c>
      <c r="G41" s="43" t="s">
        <v>187</v>
      </c>
      <c r="H41" s="44" t="s">
        <v>23</v>
      </c>
      <c r="I41" s="45">
        <f>IF(ISERROR(VLOOKUP($F41,'[1]Weight Distribution'!$B$6:$D$98,2,0)=TRUE),"",VLOOKUP($F41,'[1]Weight Distribution'!$B$6:$D$98,2,0))</f>
        <v>1</v>
      </c>
      <c r="J41" s="46">
        <f>IF(ISERROR(VLOOKUP($F41,'[1]Weight Distribution'!$B$6:$D$98,3,0)=TRUE),"",VLOOKUP($F41,'[1]Weight Distribution'!$B$6:$D$98,3,0))</f>
        <v>0.25</v>
      </c>
      <c r="K41" s="149"/>
      <c r="L41" s="47" t="s">
        <v>17</v>
      </c>
      <c r="M41" s="49" t="s">
        <v>188</v>
      </c>
      <c r="N41" s="49" t="s">
        <v>189</v>
      </c>
      <c r="O41" s="49" t="s">
        <v>190</v>
      </c>
      <c r="P41" s="104" t="s">
        <v>191</v>
      </c>
    </row>
    <row r="42" spans="2:16" s="31" customFormat="1" ht="132.75" customHeight="1" x14ac:dyDescent="0.3">
      <c r="B42" s="4"/>
      <c r="C42" s="65" t="s">
        <v>192</v>
      </c>
      <c r="D42" s="66">
        <f>IF(ISERROR(VLOOKUP($C42,'[1]Weight Distribution'!$B$6:$D$158,2,0)=TRUE),"",VLOOKUP($C42,'[1]Weight Distribution'!$B$6:$D$158,2,0))</f>
        <v>7</v>
      </c>
      <c r="E42" s="115">
        <f>IF(ISERROR(VLOOKUP($C42,'[1]Weight Distribution'!$B$6:$D$158,3,0)=TRUE),"",VLOOKUP($C42,'[1]Weight Distribution'!$B$6:$D$158,3,0))</f>
        <v>0.31818181818181818</v>
      </c>
      <c r="F42" s="68" t="str">
        <f t="shared" si="0"/>
        <v>3.2.1 - FEG implementation</v>
      </c>
      <c r="G42" s="69" t="s">
        <v>193</v>
      </c>
      <c r="H42" s="70" t="s">
        <v>23</v>
      </c>
      <c r="I42" s="71">
        <f>IF(ISERROR(VLOOKUP($F42,'[1]Weight Distribution'!$B$6:$D$98,2,0)=TRUE),"",VLOOKUP($F42,'[1]Weight Distribution'!$B$6:$D$98,2,0))</f>
        <v>7</v>
      </c>
      <c r="J42" s="72">
        <f>IF(ISERROR(VLOOKUP($F42,'[1]Weight Distribution'!$B$6:$D$98,3,0)=TRUE),"",VLOOKUP($F42,'[1]Weight Distribution'!$B$6:$D$98,3,0))</f>
        <v>1</v>
      </c>
      <c r="K42" s="149"/>
      <c r="L42" s="73" t="s">
        <v>17</v>
      </c>
      <c r="M42" s="75" t="s">
        <v>194</v>
      </c>
      <c r="N42" s="75" t="s">
        <v>195</v>
      </c>
      <c r="O42" s="75" t="s">
        <v>196</v>
      </c>
      <c r="P42" s="76" t="s">
        <v>197</v>
      </c>
    </row>
    <row r="43" spans="2:16" s="31" customFormat="1" ht="118.5" customHeight="1" x14ac:dyDescent="0.3">
      <c r="B43" s="4"/>
      <c r="C43" s="65" t="s">
        <v>198</v>
      </c>
      <c r="D43" s="66">
        <f>IF(ISERROR(VLOOKUP($C43,'[1]Weight Distribution'!$B$6:$D$158,2,0)=TRUE),"",VLOOKUP($C43,'[1]Weight Distribution'!$B$6:$D$158,2,0))</f>
        <v>7</v>
      </c>
      <c r="E43" s="115">
        <f>IF(ISERROR(VLOOKUP($C43,'[1]Weight Distribution'!$B$6:$D$158,3,0)=TRUE),"",VLOOKUP($C43,'[1]Weight Distribution'!$B$6:$D$158,3,0))</f>
        <v>0.31818181818181818</v>
      </c>
      <c r="F43" s="68" t="str">
        <f t="shared" si="0"/>
        <v>3.3.1 - MEG implementation</v>
      </c>
      <c r="G43" s="69" t="s">
        <v>199</v>
      </c>
      <c r="H43" s="70" t="s">
        <v>23</v>
      </c>
      <c r="I43" s="71">
        <f>IF(ISERROR(VLOOKUP($F43,'[1]Weight Distribution'!$B$6:$D$98,2,0)=TRUE),"",VLOOKUP($F43,'[1]Weight Distribution'!$B$6:$D$98,2,0))</f>
        <v>7</v>
      </c>
      <c r="J43" s="72">
        <f>IF(ISERROR(VLOOKUP($F43,'[1]Weight Distribution'!$B$6:$D$98,3,0)=TRUE),"",VLOOKUP($F43,'[1]Weight Distribution'!$B$6:$D$98,3,0))</f>
        <v>1</v>
      </c>
      <c r="K43" s="149"/>
      <c r="L43" s="73" t="s">
        <v>17</v>
      </c>
      <c r="M43" s="75" t="s">
        <v>200</v>
      </c>
      <c r="N43" s="75" t="s">
        <v>201</v>
      </c>
      <c r="O43" s="75" t="s">
        <v>202</v>
      </c>
      <c r="P43" s="76" t="s">
        <v>38</v>
      </c>
    </row>
    <row r="44" spans="2:16" s="31" customFormat="1" ht="72.75" customHeight="1" x14ac:dyDescent="0.3">
      <c r="B44" s="4"/>
      <c r="C44" s="65" t="s">
        <v>203</v>
      </c>
      <c r="D44" s="66">
        <f>IF(ISERROR(VLOOKUP($C44,'[1]Weight Distribution'!$B$6:$D$158,2,0)=TRUE),"",VLOOKUP($C44,'[1]Weight Distribution'!$B$6:$D$158,2,0))</f>
        <v>4</v>
      </c>
      <c r="E44" s="67">
        <f>IF(ISERROR(VLOOKUP($C44,'[1]Weight Distribution'!$B$6:$D$158,3,0)=TRUE),"",VLOOKUP($C44,'[1]Weight Distribution'!$B$6:$D$158,3,0))</f>
        <v>0.18181818181818182</v>
      </c>
      <c r="F44" s="68" t="str">
        <f t="shared" si="0"/>
        <v>3.4.1 - SOT implementation</v>
      </c>
      <c r="G44" s="69" t="s">
        <v>204</v>
      </c>
      <c r="H44" s="70" t="s">
        <v>23</v>
      </c>
      <c r="I44" s="71">
        <f>IF(ISERROR(VLOOKUP($F44,'[1]Weight Distribution'!$B$6:$D$98,2,0)=TRUE),"",VLOOKUP($F44,'[1]Weight Distribution'!$B$6:$D$98,2,0))</f>
        <v>4</v>
      </c>
      <c r="J44" s="72">
        <f>IF(ISERROR(VLOOKUP($F44,'[1]Weight Distribution'!$B$6:$D$98,3,0)=TRUE),"",VLOOKUP($F44,'[1]Weight Distribution'!$B$6:$D$98,3,0))</f>
        <v>1</v>
      </c>
      <c r="K44" s="150"/>
      <c r="L44" s="73" t="s">
        <v>17</v>
      </c>
      <c r="M44" s="75" t="s">
        <v>205</v>
      </c>
      <c r="N44" s="75" t="s">
        <v>206</v>
      </c>
      <c r="O44" s="75" t="s">
        <v>207</v>
      </c>
      <c r="P44" s="76" t="s">
        <v>208</v>
      </c>
    </row>
    <row r="45" spans="2:16" s="31" customFormat="1" ht="12.9" customHeight="1" x14ac:dyDescent="0.3">
      <c r="B45" s="4"/>
      <c r="C45" s="109"/>
      <c r="D45" s="116"/>
      <c r="E45" s="110"/>
      <c r="F45" s="116"/>
      <c r="G45" s="103"/>
      <c r="H45" s="19"/>
      <c r="I45" s="113"/>
      <c r="J45" s="117"/>
      <c r="K45" s="16"/>
      <c r="L45" s="16"/>
      <c r="M45" s="18"/>
      <c r="N45" s="18"/>
      <c r="O45" s="18"/>
      <c r="P45" s="18"/>
    </row>
    <row r="46" spans="2:16" s="31" customFormat="1" ht="84" customHeight="1" x14ac:dyDescent="0.3">
      <c r="B46" s="4"/>
      <c r="C46" s="65" t="s">
        <v>209</v>
      </c>
      <c r="D46" s="66">
        <f>IF(ISERROR(VLOOKUP($C46,'[1]Weight Distribution'!$B$6:$D$158,2,0)=TRUE),"",VLOOKUP($C46,'[1]Weight Distribution'!$B$6:$D$158,2,0))</f>
        <v>1</v>
      </c>
      <c r="E46" s="67">
        <f>IF(ISERROR(VLOOKUP($C46,'[1]Weight Distribution'!$B$6:$D$158,3,0)=TRUE),"",VLOOKUP($C46,'[1]Weight Distribution'!$B$6:$D$158,3,0))</f>
        <v>4.5454545454545456E-2</v>
      </c>
      <c r="F46" s="68" t="str">
        <f t="shared" si="0"/>
        <v>4.1.1 - Weighted distribution target</v>
      </c>
      <c r="G46" s="69" t="s">
        <v>210</v>
      </c>
      <c r="H46" s="70" t="s">
        <v>23</v>
      </c>
      <c r="I46" s="71">
        <f>IF(ISERROR(VLOOKUP($F46,'[1]Weight Distribution'!$B$6:$D$98,2,0)=TRUE),"",VLOOKUP($F46,'[1]Weight Distribution'!$B$6:$D$98,2,0))</f>
        <v>1.86</v>
      </c>
      <c r="J46" s="72">
        <f>IF(ISERROR(VLOOKUP($F46,'[1]Weight Distribution'!$B$6:$D$98,3,0)=TRUE),"",VLOOKUP($F46,'[1]Weight Distribution'!$B$6:$D$98,3,0))</f>
        <v>1.86</v>
      </c>
      <c r="K46" s="118" t="s">
        <v>211</v>
      </c>
      <c r="L46" s="73" t="s">
        <v>72</v>
      </c>
      <c r="M46" s="74" t="s">
        <v>212</v>
      </c>
      <c r="N46" s="74" t="s">
        <v>213</v>
      </c>
      <c r="O46" s="74" t="s">
        <v>214</v>
      </c>
      <c r="P46" s="119" t="s">
        <v>215</v>
      </c>
    </row>
    <row r="47" spans="2:16" s="31" customFormat="1" ht="41.25" customHeight="1" x14ac:dyDescent="0.3">
      <c r="B47" s="4"/>
      <c r="C47" s="65" t="s">
        <v>216</v>
      </c>
      <c r="D47" s="66">
        <f>IF(ISERROR(VLOOKUP($C47,'[1]Weight Distribution'!$B$6:$D$158,2,0)=TRUE),"",VLOOKUP($C47,'[1]Weight Distribution'!$B$6:$D$158,2,0))</f>
        <v>2</v>
      </c>
      <c r="E47" s="67">
        <f>IF(ISERROR(VLOOKUP($C47,'[1]Weight Distribution'!$B$6:$D$158,3,0)=TRUE),"",VLOOKUP($C47,'[1]Weight Distribution'!$B$6:$D$158,3,0))</f>
        <v>9.0909090909090912E-2</v>
      </c>
      <c r="F47" s="68" t="str">
        <f t="shared" si="0"/>
        <v>4.2.1 - Trade Reps productivity target</v>
      </c>
      <c r="G47" s="69" t="s">
        <v>217</v>
      </c>
      <c r="H47" s="70" t="s">
        <v>23</v>
      </c>
      <c r="I47" s="71">
        <f>IF(ISERROR(VLOOKUP($F47,'[1]Weight Distribution'!$B$6:$D$98,2,0)=TRUE),"",VLOOKUP($F47,'[1]Weight Distribution'!$B$6:$D$98,2,0))</f>
        <v>2.86</v>
      </c>
      <c r="J47" s="72">
        <f>IF(ISERROR(VLOOKUP($F47,'[1]Weight Distribution'!$B$6:$D$98,3,0)=TRUE),"",VLOOKUP($F47,'[1]Weight Distribution'!$B$6:$D$98,3,0))</f>
        <v>1.43</v>
      </c>
      <c r="K47" s="34" t="s">
        <v>218</v>
      </c>
      <c r="L47" s="73" t="s">
        <v>17</v>
      </c>
      <c r="M47" s="74" t="s">
        <v>219</v>
      </c>
      <c r="N47" s="74" t="s">
        <v>220</v>
      </c>
      <c r="O47" s="74">
        <f xml:space="preserve"> 17</f>
        <v>17</v>
      </c>
      <c r="P47" s="76" t="s">
        <v>38</v>
      </c>
    </row>
    <row r="48" spans="2:16" s="31" customFormat="1" ht="50.1" customHeight="1" x14ac:dyDescent="0.3">
      <c r="B48" s="4"/>
      <c r="C48" s="65" t="s">
        <v>221</v>
      </c>
      <c r="D48" s="66">
        <f>IF(ISERROR(VLOOKUP($C48,'[1]Weight Distribution'!$B$6:$D$158,2,0)=TRUE),"",VLOOKUP($C48,'[1]Weight Distribution'!$B$6:$D$158,2,0))</f>
        <v>2</v>
      </c>
      <c r="E48" s="67">
        <f>IF(ISERROR(VLOOKUP($C48,'[1]Weight Distribution'!$B$6:$D$158,3,0)=TRUE),"",VLOOKUP($C48,'[1]Weight Distribution'!$B$6:$D$158,3,0))</f>
        <v>9.0909090909090912E-2</v>
      </c>
      <c r="F48" s="68" t="str">
        <f t="shared" si="0"/>
        <v>4.3.1 - Trade Reps Calls Month</v>
      </c>
      <c r="G48" s="69" t="s">
        <v>222</v>
      </c>
      <c r="H48" s="70" t="s">
        <v>23</v>
      </c>
      <c r="I48" s="71">
        <f>IF(ISERROR(VLOOKUP($F48,'[1]Weight Distribution'!$B$6:$D$98,2,0)=TRUE),"",VLOOKUP($F48,'[1]Weight Distribution'!$B$6:$D$98,2,0))</f>
        <v>2.86</v>
      </c>
      <c r="J48" s="72">
        <f>IF(ISERROR(VLOOKUP($F48,'[1]Weight Distribution'!$B$6:$D$98,3,0)=TRUE),"",VLOOKUP($F48,'[1]Weight Distribution'!$B$6:$D$98,3,0))</f>
        <v>1.43</v>
      </c>
      <c r="K48" s="73" t="s">
        <v>47</v>
      </c>
      <c r="L48" s="73" t="s">
        <v>223</v>
      </c>
      <c r="M48" s="74" t="s">
        <v>224</v>
      </c>
      <c r="N48" s="74" t="s">
        <v>225</v>
      </c>
      <c r="O48" s="74" t="s">
        <v>226</v>
      </c>
      <c r="P48" s="119" t="s">
        <v>38</v>
      </c>
    </row>
    <row r="49" spans="2:16" s="31" customFormat="1" ht="33" customHeight="1" x14ac:dyDescent="0.3">
      <c r="B49" s="4"/>
      <c r="C49" s="65" t="s">
        <v>227</v>
      </c>
      <c r="D49" s="66">
        <f>IF(ISERROR(VLOOKUP($C49,'[1]Weight Distribution'!$B$6:$D$158,2,0)=TRUE),"",VLOOKUP($C49,'[1]Weight Distribution'!$B$6:$D$158,2,0))</f>
        <v>2</v>
      </c>
      <c r="E49" s="67">
        <f>IF(ISERROR(VLOOKUP($C49,'[1]Weight Distribution'!$B$6:$D$158,3,0)=TRUE),"",VLOOKUP($C49,'[1]Weight Distribution'!$B$6:$D$158,3,0))</f>
        <v>9.0909090909090912E-2</v>
      </c>
      <c r="F49" s="68" t="str">
        <f t="shared" si="0"/>
        <v>4.4.1 - Trade Reps Calls Accomplishment</v>
      </c>
      <c r="G49" s="69" t="s">
        <v>228</v>
      </c>
      <c r="H49" s="70" t="s">
        <v>23</v>
      </c>
      <c r="I49" s="71">
        <f>IF(ISERROR(VLOOKUP($F49,'[1]Weight Distribution'!$B$6:$D$98,2,0)=TRUE),"",VLOOKUP($F49,'[1]Weight Distribution'!$B$6:$D$98,2,0))</f>
        <v>2.86</v>
      </c>
      <c r="J49" s="72">
        <f>IF(ISERROR(VLOOKUP($F49,'[1]Weight Distribution'!$B$6:$D$98,3,0)=TRUE),"",VLOOKUP($F49,'[1]Weight Distribution'!$B$6:$D$98,3,0))</f>
        <v>1.43</v>
      </c>
      <c r="K49" s="73" t="s">
        <v>229</v>
      </c>
      <c r="L49" s="73" t="s">
        <v>17</v>
      </c>
      <c r="M49" s="74" t="s">
        <v>224</v>
      </c>
      <c r="N49" s="74" t="s">
        <v>230</v>
      </c>
      <c r="O49" s="74" t="s">
        <v>231</v>
      </c>
      <c r="P49" s="119" t="s">
        <v>232</v>
      </c>
    </row>
    <row r="50" spans="2:16" s="31" customFormat="1" ht="60" customHeight="1" x14ac:dyDescent="0.3">
      <c r="B50" s="4"/>
      <c r="C50" s="65" t="s">
        <v>233</v>
      </c>
      <c r="D50" s="66">
        <f>IF(ISERROR(VLOOKUP($C50,'[1]Weight Distribution'!$B$6:$D$158,2,0)=TRUE),"",VLOOKUP($C50,'[1]Weight Distribution'!$B$6:$D$158,2,0))</f>
        <v>2</v>
      </c>
      <c r="E50" s="67">
        <f>IF(ISERROR(VLOOKUP($C50,'[1]Weight Distribution'!$B$6:$D$158,3,0)=TRUE),"",VLOOKUP($C50,'[1]Weight Distribution'!$B$6:$D$158,3,0))</f>
        <v>9.0909090909090912E-2</v>
      </c>
      <c r="F50" s="68" t="str">
        <f>IF(ISERR(LEFT(G50,SEARCH(":",G50)-1)=TRUE),G50,LEFT(G50,SEARCH(":",G50)-1))</f>
        <v>4.5.1 - Sales Reps presence accomplishment</v>
      </c>
      <c r="G50" s="69" t="s">
        <v>234</v>
      </c>
      <c r="H50" s="70" t="s">
        <v>23</v>
      </c>
      <c r="I50" s="71">
        <f>IF(ISERROR(VLOOKUP($F50,'[1]Weight Distribution'!$B$6:$D$98,2,0)=TRUE),"",VLOOKUP($F50,'[1]Weight Distribution'!$B$6:$D$98,2,0))</f>
        <v>2.86</v>
      </c>
      <c r="J50" s="72">
        <f>IF(ISERROR(VLOOKUP($F50,'[1]Weight Distribution'!$B$6:$D$98,3,0)=TRUE),"",VLOOKUP($F50,'[1]Weight Distribution'!$B$6:$D$98,3,0))</f>
        <v>0.71499999999999997</v>
      </c>
      <c r="K50" s="73" t="s">
        <v>235</v>
      </c>
      <c r="L50" s="73" t="s">
        <v>17</v>
      </c>
      <c r="M50" s="74" t="s">
        <v>236</v>
      </c>
      <c r="N50" s="74" t="s">
        <v>237</v>
      </c>
      <c r="O50" s="74" t="s">
        <v>238</v>
      </c>
      <c r="P50" s="119" t="s">
        <v>38</v>
      </c>
    </row>
    <row r="51" spans="2:16" s="31" customFormat="1" ht="33" customHeight="1" x14ac:dyDescent="0.3">
      <c r="B51" s="4"/>
      <c r="C51" s="65" t="s">
        <v>239</v>
      </c>
      <c r="D51" s="66">
        <f>IF(ISERROR(VLOOKUP($C51,'[1]Weight Distribution'!$B$6:$D$158,2,0)=TRUE),"",VLOOKUP($C51,'[1]Weight Distribution'!$B$6:$D$158,2,0))</f>
        <v>4</v>
      </c>
      <c r="E51" s="67">
        <f>IF(ISERROR(VLOOKUP($C51,'[1]Weight Distribution'!$B$6:$D$158,3,0)=TRUE),"",VLOOKUP($C51,'[1]Weight Distribution'!$B$6:$D$158,3,0))</f>
        <v>0.18181818181818182</v>
      </c>
      <c r="F51" s="68" t="str">
        <f t="shared" si="0"/>
        <v>4.6.1 - Sales Volume target</v>
      </c>
      <c r="G51" s="69" t="s">
        <v>240</v>
      </c>
      <c r="H51" s="70" t="s">
        <v>23</v>
      </c>
      <c r="I51" s="71">
        <f>IF(ISERROR(VLOOKUP($F51,'[1]Weight Distribution'!$B$6:$D$98,2,0)=TRUE),"",VLOOKUP($F51,'[1]Weight Distribution'!$B$6:$D$98,2,0))</f>
        <v>4.8600000000000003</v>
      </c>
      <c r="J51" s="72">
        <f>IF(ISERROR(VLOOKUP($F51,'[1]Weight Distribution'!$B$6:$D$98,3,0)=TRUE),"",VLOOKUP($F51,'[1]Weight Distribution'!$B$6:$D$98,3,0))</f>
        <v>1.2150000000000001</v>
      </c>
      <c r="K51" s="73" t="s">
        <v>241</v>
      </c>
      <c r="L51" s="73" t="s">
        <v>223</v>
      </c>
      <c r="M51" s="74" t="s">
        <v>212</v>
      </c>
      <c r="N51" s="74" t="s">
        <v>213</v>
      </c>
      <c r="O51" s="74" t="s">
        <v>214</v>
      </c>
      <c r="P51" s="119" t="s">
        <v>215</v>
      </c>
    </row>
    <row r="52" spans="2:16" s="31" customFormat="1" ht="33" customHeight="1" x14ac:dyDescent="0.3">
      <c r="B52" s="4"/>
      <c r="C52" s="65" t="s">
        <v>242</v>
      </c>
      <c r="D52" s="66">
        <f>IF(ISERROR(VLOOKUP($C52,'[1]Weight Distribution'!$B$6:$D$158,2,0)=TRUE),"",VLOOKUP($C52,'[1]Weight Distribution'!$B$6:$D$158,2,0))</f>
        <v>3</v>
      </c>
      <c r="E52" s="67">
        <f>IF(ISERROR(VLOOKUP($C52,'[1]Weight Distribution'!$B$6:$D$158,3,0)=TRUE),"",VLOOKUP($C52,'[1]Weight Distribution'!$B$6:$D$158,3,0))</f>
        <v>0.13636363636363635</v>
      </c>
      <c r="F52" s="68" t="str">
        <f t="shared" si="0"/>
        <v>4.7.1 - Market Share target</v>
      </c>
      <c r="G52" s="69" t="s">
        <v>243</v>
      </c>
      <c r="H52" s="70" t="s">
        <v>15</v>
      </c>
      <c r="I52" s="71">
        <f>IF(ISERROR(VLOOKUP($F52,'[1]Weight Distribution'!$B$6:$D$98,2,0)=TRUE),"",VLOOKUP($F52,'[1]Weight Distribution'!$B$6:$D$98,2,0))</f>
        <v>3.86</v>
      </c>
      <c r="J52" s="72">
        <f>IF(ISERROR(VLOOKUP($F52,'[1]Weight Distribution'!$B$6:$D$98,3,0)=TRUE),"",VLOOKUP($F52,'[1]Weight Distribution'!$B$6:$D$98,3,0))</f>
        <v>1.2866666666666666</v>
      </c>
      <c r="K52" s="73" t="s">
        <v>244</v>
      </c>
      <c r="L52" s="73" t="s">
        <v>223</v>
      </c>
      <c r="M52" s="74" t="s">
        <v>212</v>
      </c>
      <c r="N52" s="74" t="s">
        <v>213</v>
      </c>
      <c r="O52" s="74" t="s">
        <v>214</v>
      </c>
      <c r="P52" s="119" t="s">
        <v>215</v>
      </c>
    </row>
    <row r="53" spans="2:16" s="31" customFormat="1" ht="33" customHeight="1" x14ac:dyDescent="0.3">
      <c r="B53" s="4"/>
      <c r="C53" s="65" t="s">
        <v>245</v>
      </c>
      <c r="D53" s="66">
        <f>IF(ISERROR(VLOOKUP($C53,'[1]Weight Distribution'!$B$6:$D$158,2,0)=TRUE),"",VLOOKUP($C53,'[1]Weight Distribution'!$B$6:$D$158,2,0))</f>
        <v>4</v>
      </c>
      <c r="E53" s="67">
        <f>IF(ISERROR(VLOOKUP($C53,'[1]Weight Distribution'!$B$6:$D$158,3,0)=TRUE),"",VLOOKUP($C53,'[1]Weight Distribution'!$B$6:$D$158,3,0))</f>
        <v>0.18181818181818182</v>
      </c>
      <c r="F53" s="68" t="str">
        <f t="shared" si="0"/>
        <v>4.8.1 - Share of Visibility target</v>
      </c>
      <c r="G53" s="69" t="s">
        <v>246</v>
      </c>
      <c r="H53" s="70" t="s">
        <v>23</v>
      </c>
      <c r="I53" s="71">
        <f>IF(ISERROR(VLOOKUP($F53,'[1]Weight Distribution'!$B$6:$D$98,2,0)=TRUE),"",VLOOKUP($F53,'[1]Weight Distribution'!$B$6:$D$98,2,0))</f>
        <v>0</v>
      </c>
      <c r="J53" s="72">
        <f>IF(ISERROR(VLOOKUP($F53,'[1]Weight Distribution'!$B$6:$D$98,3,0)=TRUE),"",VLOOKUP($F53,'[1]Weight Distribution'!$B$6:$D$98,3,0))</f>
        <v>0</v>
      </c>
      <c r="K53" s="73" t="s">
        <v>247</v>
      </c>
      <c r="L53" s="73" t="s">
        <v>17</v>
      </c>
      <c r="M53" s="74" t="s">
        <v>212</v>
      </c>
      <c r="N53" s="74" t="s">
        <v>213</v>
      </c>
      <c r="O53" s="74" t="s">
        <v>214</v>
      </c>
      <c r="P53" s="119" t="s">
        <v>215</v>
      </c>
    </row>
    <row r="54" spans="2:16" s="31" customFormat="1" ht="33" customHeight="1" x14ac:dyDescent="0.3">
      <c r="B54" s="4"/>
      <c r="C54" s="127" t="s">
        <v>248</v>
      </c>
      <c r="D54" s="151">
        <f>IF(ISERROR(VLOOKUP($C54,'[1]Weight Distribution'!$B$6:$D$158,2,0)=TRUE),"",VLOOKUP($C54,'[1]Weight Distribution'!$B$6:$D$158,2,0))</f>
        <v>2</v>
      </c>
      <c r="E54" s="133">
        <f>IF(ISERROR(VLOOKUP($C54,'[1]Weight Distribution'!$B$6:$D$158,3,0)=TRUE),"",VLOOKUP($C54,'[1]Weight Distribution'!$B$6:$D$158,3,0))</f>
        <v>9.0909090909090912E-2</v>
      </c>
      <c r="F54" s="23" t="str">
        <f t="shared" si="0"/>
        <v>4.9.1 - Nokia Noquea target</v>
      </c>
      <c r="G54" s="24" t="s">
        <v>249</v>
      </c>
      <c r="H54" s="25" t="s">
        <v>23</v>
      </c>
      <c r="I54" s="26">
        <f>IF(ISERROR(VLOOKUP($F54,'[1]Weight Distribution'!$B$6:$D$98,2,0)=TRUE),"",VLOOKUP($F54,'[1]Weight Distribution'!$B$6:$D$98,2,0))</f>
        <v>0</v>
      </c>
      <c r="J54" s="27">
        <f>IF(ISERROR(VLOOKUP($F54,'[1]Weight Distribution'!$B$6:$D$98,3,0)=TRUE),"",VLOOKUP($F54,'[1]Weight Distribution'!$B$6:$D$98,3,0))</f>
        <v>0</v>
      </c>
      <c r="K54" s="51" t="s">
        <v>250</v>
      </c>
      <c r="L54" s="51" t="s">
        <v>223</v>
      </c>
      <c r="M54" s="29" t="s">
        <v>251</v>
      </c>
      <c r="N54" s="29" t="s">
        <v>252</v>
      </c>
      <c r="O54" s="29" t="s">
        <v>253</v>
      </c>
      <c r="P54" s="30" t="s">
        <v>254</v>
      </c>
    </row>
    <row r="55" spans="2:16" s="31" customFormat="1" ht="33" customHeight="1" x14ac:dyDescent="0.3">
      <c r="B55" s="4"/>
      <c r="C55" s="129"/>
      <c r="D55" s="152" t="str">
        <f>IF(ISERROR(VLOOKUP($C55,'[1]Weight Distribution'!$B$6:$D$158,2,0)=TRUE),"",VLOOKUP($C55,'[1]Weight Distribution'!$B$6:$D$158,2,0))</f>
        <v/>
      </c>
      <c r="E55" s="135" t="str">
        <f>IF(ISERROR(VLOOKUP($C55,'[1]Weight Distribution'!$B$6:$D$158,3,0)=TRUE),"",VLOOKUP($C55,'[1]Weight Distribution'!$B$6:$D$158,3,0))</f>
        <v/>
      </c>
      <c r="F55" s="42" t="str">
        <f t="shared" si="0"/>
        <v>4.9.2 - L1 training target</v>
      </c>
      <c r="G55" s="43" t="s">
        <v>255</v>
      </c>
      <c r="H55" s="44" t="s">
        <v>23</v>
      </c>
      <c r="I55" s="45">
        <f>IF(ISERROR(VLOOKUP($F55,'[1]Weight Distribution'!$B$6:$D$98,2,0)=TRUE),"",VLOOKUP($F55,'[1]Weight Distribution'!$B$6:$D$98,2,0))</f>
        <v>0</v>
      </c>
      <c r="J55" s="46">
        <f>IF(ISERROR(VLOOKUP($F55,'[1]Weight Distribution'!$B$6:$D$98,3,0)=TRUE),"",VLOOKUP($F55,'[1]Weight Distribution'!$B$6:$D$98,3,0))</f>
        <v>0</v>
      </c>
      <c r="K55" s="51" t="s">
        <v>250</v>
      </c>
      <c r="L55" s="47" t="s">
        <v>223</v>
      </c>
      <c r="M55" s="48" t="s">
        <v>251</v>
      </c>
      <c r="N55" s="48" t="s">
        <v>252</v>
      </c>
      <c r="O55" s="48" t="s">
        <v>253</v>
      </c>
      <c r="P55" s="50" t="s">
        <v>254</v>
      </c>
    </row>
    <row r="56" spans="2:16" s="31" customFormat="1" ht="12.9" customHeight="1" x14ac:dyDescent="0.3">
      <c r="B56" s="4"/>
      <c r="C56" s="109"/>
      <c r="D56" s="116"/>
      <c r="E56" s="110"/>
      <c r="F56" s="116"/>
      <c r="G56" s="103"/>
      <c r="H56" s="19"/>
      <c r="I56" s="113"/>
      <c r="J56" s="117"/>
      <c r="K56" s="16"/>
      <c r="L56" s="16"/>
      <c r="M56" s="18"/>
      <c r="N56" s="18"/>
      <c r="O56" s="18"/>
      <c r="P56" s="18"/>
    </row>
    <row r="57" spans="2:16" s="31" customFormat="1" ht="72" customHeight="1" x14ac:dyDescent="0.3">
      <c r="B57" s="4"/>
      <c r="C57" s="127" t="s">
        <v>256</v>
      </c>
      <c r="D57" s="142">
        <f>IF(ISERROR(VLOOKUP($C57,'[1]Weight Distribution'!$B$6:$D$158,2,0)=TRUE),"",VLOOKUP($C57,'[1]Weight Distribution'!$B$6:$D$158,2,0))</f>
        <v>2.5</v>
      </c>
      <c r="E57" s="133">
        <f>IF(ISERROR(VLOOKUP($C57,'[1]Weight Distribution'!$B$6:$D$158,3,0)=TRUE),"",VLOOKUP($C57,'[1]Weight Distribution'!$B$6:$D$158,3,0))</f>
        <v>0.41666666666666669</v>
      </c>
      <c r="F57" s="23" t="str">
        <f t="shared" si="0"/>
        <v>5.1.1 - Offices' coverage</v>
      </c>
      <c r="G57" s="24" t="s">
        <v>257</v>
      </c>
      <c r="H57" s="25" t="s">
        <v>23</v>
      </c>
      <c r="I57" s="26">
        <f>IF(ISERROR(VLOOKUP($F57,'[1]Weight Distribution'!$B$6:$D$98,2,0)=TRUE),"",VLOOKUP($F57,'[1]Weight Distribution'!$B$6:$D$98,2,0))</f>
        <v>1.5</v>
      </c>
      <c r="J57" s="27">
        <f>IF(ISERROR(VLOOKUP($F57,'[1]Weight Distribution'!$B$6:$D$98,3,0)=TRUE),"",VLOOKUP($F57,'[1]Weight Distribution'!$B$6:$D$98,3,0))</f>
        <v>0.6</v>
      </c>
      <c r="K57" s="51" t="s">
        <v>119</v>
      </c>
      <c r="L57" s="51" t="s">
        <v>72</v>
      </c>
      <c r="M57" s="28" t="s">
        <v>258</v>
      </c>
      <c r="N57" s="29" t="s">
        <v>259</v>
      </c>
      <c r="O57" s="29" t="s">
        <v>260</v>
      </c>
      <c r="P57" s="30" t="s">
        <v>261</v>
      </c>
    </row>
    <row r="58" spans="2:16" s="31" customFormat="1" ht="153.75" customHeight="1" x14ac:dyDescent="0.3">
      <c r="B58" s="4"/>
      <c r="C58" s="129"/>
      <c r="D58" s="144" t="str">
        <f>IF(ISERROR(VLOOKUP($C58,'[1]Weight Distribution'!$B$6:$D$158,2,0)=TRUE),"",VLOOKUP($C58,'[1]Weight Distribution'!$B$6:$D$158,2,0))</f>
        <v/>
      </c>
      <c r="E58" s="135" t="str">
        <f>IF(ISERROR(VLOOKUP($C58,'[1]Weight Distribution'!$B$6:$D$158,3,0)=TRUE),"",VLOOKUP($C58,'[1]Weight Distribution'!$B$6:$D$158,3,0))</f>
        <v/>
      </c>
      <c r="F58" s="42" t="str">
        <f t="shared" si="0"/>
        <v>5.1.2 - Offices' facillities</v>
      </c>
      <c r="G58" s="43" t="s">
        <v>262</v>
      </c>
      <c r="H58" s="44" t="s">
        <v>23</v>
      </c>
      <c r="I58" s="45">
        <f>IF(ISERROR(VLOOKUP($F58,'[1]Weight Distribution'!$B$6:$D$98,2,0)=TRUE),"",VLOOKUP($F58,'[1]Weight Distribution'!$B$6:$D$98,2,0))</f>
        <v>1</v>
      </c>
      <c r="J58" s="46">
        <f>IF(ISERROR(VLOOKUP($F58,'[1]Weight Distribution'!$B$6:$D$98,3,0)=TRUE),"",VLOOKUP($F58,'[1]Weight Distribution'!$B$6:$D$98,3,0))</f>
        <v>0.4</v>
      </c>
      <c r="K58" s="47" t="s">
        <v>119</v>
      </c>
      <c r="L58" s="47" t="s">
        <v>72</v>
      </c>
      <c r="M58" s="49" t="s">
        <v>263</v>
      </c>
      <c r="N58" s="49" t="s">
        <v>264</v>
      </c>
      <c r="O58" s="49" t="s">
        <v>265</v>
      </c>
      <c r="P58" s="50" t="s">
        <v>266</v>
      </c>
    </row>
    <row r="59" spans="2:16" s="31" customFormat="1" ht="58.5" customHeight="1" x14ac:dyDescent="0.3">
      <c r="B59" s="4"/>
      <c r="C59" s="127" t="s">
        <v>267</v>
      </c>
      <c r="D59" s="142">
        <f>IF(ISERROR(VLOOKUP($C59,'[1]Weight Distribution'!$B$6:$D$158,2,0)=TRUE),"",VLOOKUP($C59,'[1]Weight Distribution'!$B$6:$D$158,2,0))</f>
        <v>2.5</v>
      </c>
      <c r="E59" s="133">
        <f>IF(ISERROR(VLOOKUP($C59,'[1]Weight Distribution'!$B$6:$D$158,3,0)=TRUE),"",VLOOKUP($C59,'[1]Weight Distribution'!$B$6:$D$158,3,0))</f>
        <v>0.41666666666666669</v>
      </c>
      <c r="F59" s="23" t="str">
        <f t="shared" si="0"/>
        <v>5.2.1 - Warehouses' coverage</v>
      </c>
      <c r="G59" s="24" t="s">
        <v>268</v>
      </c>
      <c r="H59" s="25" t="s">
        <v>23</v>
      </c>
      <c r="I59" s="26">
        <f>IF(ISERROR(VLOOKUP($F59,'[1]Weight Distribution'!$B$6:$D$98,2,0)=TRUE),"",VLOOKUP($F59,'[1]Weight Distribution'!$B$6:$D$98,2,0))</f>
        <v>1.5</v>
      </c>
      <c r="J59" s="27">
        <f>IF(ISERROR(VLOOKUP($F59,'[1]Weight Distribution'!$B$6:$D$98,3,0)=TRUE),"",VLOOKUP($F59,'[1]Weight Distribution'!$B$6:$D$98,3,0))</f>
        <v>0.6</v>
      </c>
      <c r="K59" s="51" t="s">
        <v>119</v>
      </c>
      <c r="L59" s="51" t="s">
        <v>72</v>
      </c>
      <c r="M59" s="28" t="s">
        <v>269</v>
      </c>
      <c r="N59" s="28" t="s">
        <v>270</v>
      </c>
      <c r="O59" s="28" t="s">
        <v>271</v>
      </c>
      <c r="P59" s="52" t="s">
        <v>272</v>
      </c>
    </row>
    <row r="60" spans="2:16" s="31" customFormat="1" ht="123" customHeight="1" x14ac:dyDescent="0.3">
      <c r="B60" s="4"/>
      <c r="C60" s="129"/>
      <c r="D60" s="144" t="str">
        <f>IF(ISERROR(VLOOKUP($C60,'[1]Weight Distribution'!$B$6:$D$158,2,0)=TRUE),"",VLOOKUP($C60,'[1]Weight Distribution'!$B$6:$D$158,2,0))</f>
        <v/>
      </c>
      <c r="E60" s="135" t="str">
        <f>IF(ISERROR(VLOOKUP($C60,'[1]Weight Distribution'!$B$6:$D$158,3,0)=TRUE),"",VLOOKUP($C60,'[1]Weight Distribution'!$B$6:$D$158,3,0))</f>
        <v/>
      </c>
      <c r="F60" s="42" t="str">
        <f t="shared" si="0"/>
        <v>5.2.2 - Warehouses' infra-structure</v>
      </c>
      <c r="G60" s="43" t="s">
        <v>273</v>
      </c>
      <c r="H60" s="44" t="s">
        <v>23</v>
      </c>
      <c r="I60" s="45">
        <f>IF(ISERROR(VLOOKUP($F60,'[1]Weight Distribution'!$B$6:$D$98,2,0)=TRUE),"",VLOOKUP($F60,'[1]Weight Distribution'!$B$6:$D$98,2,0))</f>
        <v>1</v>
      </c>
      <c r="J60" s="46">
        <f>IF(ISERROR(VLOOKUP($F60,'[1]Weight Distribution'!$B$6:$D$98,3,0)=TRUE),"",VLOOKUP($F60,'[1]Weight Distribution'!$B$6:$D$98,3,0))</f>
        <v>0.4</v>
      </c>
      <c r="K60" s="47" t="s">
        <v>119</v>
      </c>
      <c r="L60" s="47" t="s">
        <v>72</v>
      </c>
      <c r="M60" s="49" t="s">
        <v>274</v>
      </c>
      <c r="N60" s="49" t="s">
        <v>38</v>
      </c>
      <c r="O60" s="49" t="s">
        <v>275</v>
      </c>
      <c r="P60" s="104" t="s">
        <v>276</v>
      </c>
    </row>
    <row r="61" spans="2:16" s="31" customFormat="1" ht="53.25" customHeight="1" x14ac:dyDescent="0.3">
      <c r="B61" s="4"/>
      <c r="C61" s="65" t="s">
        <v>277</v>
      </c>
      <c r="D61" s="66">
        <f>IF(ISERROR(VLOOKUP($C61,'[1]Weight Distribution'!$B$6:$D$158,2,0)=TRUE),"",VLOOKUP($C61,'[1]Weight Distribution'!$B$6:$D$158,2,0))</f>
        <v>1</v>
      </c>
      <c r="E61" s="67">
        <f>IF(ISERROR(VLOOKUP($C61,'[1]Weight Distribution'!$B$6:$D$158,3,0)=TRUE),"",VLOOKUP($C61,'[1]Weight Distribution'!$B$6:$D$158,3,0))</f>
        <v>0.16666666666666666</v>
      </c>
      <c r="F61" s="68" t="str">
        <f>IF(ISERR(LEFT(G61,SEARCH(":",G61)-1)=TRUE),G61,LEFT(G61,SEARCH(":",G61)-1))</f>
        <v>5.3.1 - Service level from Back-office</v>
      </c>
      <c r="G61" s="69" t="s">
        <v>278</v>
      </c>
      <c r="H61" s="70" t="s">
        <v>15</v>
      </c>
      <c r="I61" s="71">
        <f>IF(ISERROR(VLOOKUP($F61,'[1]Weight Distribution'!$B$6:$D$98,2,0)=TRUE),"",VLOOKUP($F61,'[1]Weight Distribution'!$B$6:$D$98,2,0))</f>
        <v>1</v>
      </c>
      <c r="J61" s="72">
        <f>IF(ISERROR(VLOOKUP($F61,'[1]Weight Distribution'!$B$6:$D$98,3,0)=TRUE),"",VLOOKUP($F61,'[1]Weight Distribution'!$B$6:$D$98,3,0))</f>
        <v>1</v>
      </c>
      <c r="K61" s="70" t="s">
        <v>279</v>
      </c>
      <c r="L61" s="120" t="s">
        <v>72</v>
      </c>
      <c r="M61" s="75" t="s">
        <v>280</v>
      </c>
      <c r="N61" s="75" t="s">
        <v>38</v>
      </c>
      <c r="O61" s="75" t="s">
        <v>281</v>
      </c>
      <c r="P61" s="76" t="s">
        <v>38</v>
      </c>
    </row>
    <row r="62" spans="2:16" s="31" customFormat="1" ht="12.9" customHeight="1" x14ac:dyDescent="0.3">
      <c r="B62" s="4"/>
      <c r="C62" s="109"/>
      <c r="D62" s="116"/>
      <c r="E62" s="110"/>
      <c r="F62" s="116"/>
      <c r="G62" s="103"/>
      <c r="H62" s="19"/>
      <c r="I62" s="113"/>
      <c r="J62" s="117"/>
      <c r="K62" s="16"/>
      <c r="L62" s="16"/>
      <c r="M62" s="18"/>
      <c r="N62" s="18"/>
      <c r="O62" s="18"/>
      <c r="P62" s="18"/>
    </row>
    <row r="63" spans="2:16" s="31" customFormat="1" ht="66" x14ac:dyDescent="0.3">
      <c r="B63" s="4"/>
      <c r="C63" s="65" t="s">
        <v>282</v>
      </c>
      <c r="D63" s="66">
        <f>IF(ISERROR(VLOOKUP($C63,'[1]Weight Distribution'!$B$6:$D$158,2,0)=TRUE),"",VLOOKUP($C63,'[1]Weight Distribution'!$B$6:$D$158,2,0))</f>
        <v>2.5</v>
      </c>
      <c r="E63" s="67">
        <f>IF(ISERROR(VLOOKUP($C63,'[1]Weight Distribution'!$B$6:$D$158,3,0)=TRUE),"",VLOOKUP($C63,'[1]Weight Distribution'!$B$6:$D$158,3,0))</f>
        <v>0.5</v>
      </c>
      <c r="F63" s="68" t="str">
        <f t="shared" si="0"/>
        <v>6.1.1 - New Solutions</v>
      </c>
      <c r="G63" s="121" t="s">
        <v>283</v>
      </c>
      <c r="H63" s="70" t="s">
        <v>15</v>
      </c>
      <c r="I63" s="71">
        <f>IF(ISERROR(VLOOKUP($F63,'[1]Weight Distribution'!$B$6:$D$98,2,0)=TRUE),"",VLOOKUP($F63,'[1]Weight Distribution'!$B$6:$D$98,2,0))</f>
        <v>2.5</v>
      </c>
      <c r="J63" s="72">
        <f>IF(ISERROR(VLOOKUP($F63,'[1]Weight Distribution'!$B$6:$D$98,3,0)=TRUE),"",VLOOKUP($F63,'[1]Weight Distribution'!$B$6:$D$98,3,0))</f>
        <v>1</v>
      </c>
      <c r="K63" s="73" t="s">
        <v>47</v>
      </c>
      <c r="L63" s="73" t="s">
        <v>17</v>
      </c>
      <c r="M63" s="74" t="s">
        <v>284</v>
      </c>
      <c r="N63" s="74" t="s">
        <v>38</v>
      </c>
      <c r="O63" s="74" t="s">
        <v>285</v>
      </c>
      <c r="P63" s="119" t="s">
        <v>286</v>
      </c>
    </row>
    <row r="64" spans="2:16" s="31" customFormat="1" ht="69.75" customHeight="1" x14ac:dyDescent="0.3">
      <c r="B64" s="4"/>
      <c r="C64" s="65" t="s">
        <v>287</v>
      </c>
      <c r="D64" s="66">
        <f>IF(ISERROR(VLOOKUP($C64,'[1]Weight Distribution'!$B$6:$D$158,2,0)=TRUE),"",VLOOKUP($C64,'[1]Weight Distribution'!$B$6:$D$158,2,0))</f>
        <v>2.5</v>
      </c>
      <c r="E64" s="67">
        <f>IF(ISERROR(VLOOKUP($C64,'[1]Weight Distribution'!$B$6:$D$158,3,0)=TRUE),"",VLOOKUP($C64,'[1]Weight Distribution'!$B$6:$D$158,3,0))</f>
        <v>0.5</v>
      </c>
      <c r="F64" s="68" t="str">
        <f t="shared" si="0"/>
        <v>6.2.1 - Resources Optimization</v>
      </c>
      <c r="G64" s="121" t="s">
        <v>288</v>
      </c>
      <c r="H64" s="70" t="s">
        <v>15</v>
      </c>
      <c r="I64" s="71">
        <f>IF(ISERROR(VLOOKUP($F64,'[1]Weight Distribution'!$B$6:$D$98,2,0)=TRUE),"",VLOOKUP($F64,'[1]Weight Distribution'!$B$6:$D$98,2,0))</f>
        <v>2.5</v>
      </c>
      <c r="J64" s="72">
        <f>IF(ISERROR(VLOOKUP($F64,'[1]Weight Distribution'!$B$6:$D$98,3,0)=TRUE),"",VLOOKUP($F64,'[1]Weight Distribution'!$B$6:$D$98,3,0))</f>
        <v>1</v>
      </c>
      <c r="K64" s="73" t="s">
        <v>47</v>
      </c>
      <c r="L64" s="73" t="s">
        <v>17</v>
      </c>
      <c r="M64" s="74" t="s">
        <v>284</v>
      </c>
      <c r="N64" s="74" t="s">
        <v>38</v>
      </c>
      <c r="O64" s="74" t="s">
        <v>289</v>
      </c>
      <c r="P64" s="76" t="s">
        <v>290</v>
      </c>
    </row>
    <row r="65" spans="2:16" s="31" customFormat="1" ht="50.25" customHeight="1" x14ac:dyDescent="0.3">
      <c r="B65" s="4"/>
      <c r="C65" s="65" t="s">
        <v>291</v>
      </c>
      <c r="D65" s="66">
        <f>IF(ISERROR(VLOOKUP($C65,'[1]Weight Distribution'!$B$6:$D$158,2,0)=TRUE),"",VLOOKUP($C65,'[1]Weight Distribution'!$B$6:$D$158,2,0))</f>
        <v>0</v>
      </c>
      <c r="E65" s="67">
        <f>IF(ISERROR(VLOOKUP($C65,'[1]Weight Distribution'!$B$6:$D$158,3,0)=TRUE),"",VLOOKUP($C65,'[1]Weight Distribution'!$B$6:$D$158,3,0))</f>
        <v>0</v>
      </c>
      <c r="F65" s="68" t="str">
        <f t="shared" si="0"/>
        <v>6.3.1 - TBD by Retail Country Manager (Any local issue to follow)</v>
      </c>
      <c r="G65" s="121" t="s">
        <v>292</v>
      </c>
      <c r="H65" s="70"/>
      <c r="I65" s="71" t="str">
        <f>IF(ISERROR(VLOOKUP($F65,'[1]Weight Distribution'!$B$6:$D$98,2,0)=TRUE),"",VLOOKUP($F65,'[1]Weight Distribution'!$B$6:$D$98,2,0))</f>
        <v/>
      </c>
      <c r="J65" s="72" t="str">
        <f>IF(ISERROR(VLOOKUP($F65,'[1]Weight Distribution'!$B$6:$D$98,3,0)=TRUE),"",VLOOKUP($F65,'[1]Weight Distribution'!$B$6:$D$98,3,0))</f>
        <v/>
      </c>
      <c r="K65" s="73"/>
      <c r="L65" s="73"/>
      <c r="M65" s="74"/>
      <c r="N65" s="74"/>
      <c r="O65" s="74"/>
      <c r="P65" s="76"/>
    </row>
    <row r="66" spans="2:16" s="31" customFormat="1" ht="15" customHeight="1" x14ac:dyDescent="0.3">
      <c r="B66" s="4"/>
      <c r="C66" s="122"/>
      <c r="E66" s="16"/>
      <c r="F66" s="18"/>
      <c r="G66" s="103"/>
      <c r="H66" s="103"/>
      <c r="I66" s="20"/>
      <c r="J66" s="123"/>
      <c r="K66" s="16"/>
      <c r="L66" s="16"/>
      <c r="M66" s="16"/>
      <c r="N66" s="16"/>
      <c r="O66" s="16"/>
      <c r="P66" s="16"/>
    </row>
    <row r="67" spans="2:16" s="31" customFormat="1" ht="12.75" customHeight="1" x14ac:dyDescent="0.3">
      <c r="B67" s="4"/>
      <c r="C67" s="122"/>
      <c r="E67" s="16"/>
      <c r="F67" s="18"/>
      <c r="G67" s="103"/>
      <c r="H67" s="103"/>
      <c r="I67" s="20"/>
      <c r="J67" s="123"/>
      <c r="K67" s="16"/>
      <c r="L67" s="16"/>
      <c r="M67" s="16"/>
      <c r="N67" s="16"/>
      <c r="O67" s="16"/>
      <c r="P67" s="16"/>
    </row>
    <row r="68" spans="2:16" s="31" customFormat="1" ht="15" customHeight="1" x14ac:dyDescent="0.3">
      <c r="B68" s="4"/>
      <c r="C68" s="122"/>
      <c r="E68" s="16"/>
      <c r="F68" s="18"/>
      <c r="G68" s="103"/>
      <c r="H68" s="103"/>
      <c r="I68" s="20"/>
      <c r="J68" s="123"/>
      <c r="K68" s="16"/>
      <c r="L68" s="16"/>
      <c r="M68" s="16"/>
      <c r="N68" s="16"/>
      <c r="O68" s="16"/>
      <c r="P68" s="16"/>
    </row>
    <row r="69" spans="2:16" s="31" customFormat="1" ht="15" customHeight="1" x14ac:dyDescent="0.3">
      <c r="B69" s="4"/>
      <c r="C69" s="122"/>
      <c r="E69" s="16"/>
      <c r="F69" s="18"/>
      <c r="G69" s="103"/>
      <c r="H69" s="103"/>
      <c r="I69" s="20"/>
      <c r="J69" s="123"/>
      <c r="K69" s="16"/>
      <c r="L69" s="16"/>
      <c r="M69" s="16"/>
      <c r="N69" s="16"/>
      <c r="O69" s="16"/>
      <c r="P69" s="16"/>
    </row>
    <row r="70" spans="2:16" s="31" customFormat="1" ht="15" customHeight="1" x14ac:dyDescent="0.3">
      <c r="B70" s="4"/>
      <c r="C70" s="122"/>
      <c r="E70" s="16"/>
      <c r="F70" s="18"/>
      <c r="G70" s="103"/>
      <c r="H70" s="103"/>
      <c r="I70" s="20"/>
      <c r="J70" s="123"/>
      <c r="K70" s="16"/>
      <c r="L70" s="16"/>
      <c r="M70" s="16"/>
      <c r="N70" s="16"/>
      <c r="O70" s="16"/>
      <c r="P70" s="16"/>
    </row>
    <row r="71" spans="2:16" s="31" customFormat="1" ht="78" customHeight="1" x14ac:dyDescent="0.3">
      <c r="B71" s="4"/>
      <c r="C71" s="122"/>
      <c r="E71" s="16"/>
      <c r="F71" s="124"/>
      <c r="G71" s="103"/>
      <c r="H71" s="103"/>
      <c r="I71" s="20"/>
      <c r="J71" s="123"/>
      <c r="K71" s="16"/>
      <c r="L71" s="16"/>
      <c r="M71" s="16"/>
      <c r="N71" s="16"/>
      <c r="O71" s="16"/>
      <c r="P71" s="16"/>
    </row>
    <row r="72" spans="2:16" s="31" customFormat="1" ht="15" customHeight="1" x14ac:dyDescent="0.3">
      <c r="B72" s="4"/>
      <c r="C72" s="122"/>
      <c r="E72" s="16"/>
      <c r="F72" s="18"/>
      <c r="G72" s="103"/>
      <c r="H72" s="103"/>
      <c r="I72" s="20"/>
      <c r="J72" s="123"/>
      <c r="K72" s="16"/>
      <c r="L72" s="16"/>
      <c r="M72" s="16"/>
      <c r="N72" s="16"/>
      <c r="O72" s="16"/>
      <c r="P72" s="16"/>
    </row>
    <row r="73" spans="2:16" s="31" customFormat="1" ht="15" customHeight="1" x14ac:dyDescent="0.3">
      <c r="B73" s="4"/>
      <c r="C73" s="122"/>
      <c r="E73" s="16"/>
      <c r="F73" s="18"/>
      <c r="G73" s="103"/>
      <c r="H73" s="103"/>
      <c r="I73" s="20"/>
      <c r="J73" s="123"/>
      <c r="K73" s="16"/>
      <c r="L73" s="16"/>
      <c r="M73" s="16"/>
      <c r="N73" s="16"/>
      <c r="O73" s="16"/>
      <c r="P73" s="16"/>
    </row>
    <row r="74" spans="2:16" s="31" customFormat="1" ht="15" customHeight="1" x14ac:dyDescent="0.3">
      <c r="B74" s="4"/>
      <c r="C74" s="122"/>
      <c r="E74" s="16"/>
      <c r="F74" s="18"/>
      <c r="G74" s="103"/>
      <c r="H74" s="103"/>
      <c r="I74" s="20"/>
      <c r="J74" s="123"/>
      <c r="K74" s="16"/>
      <c r="L74" s="16"/>
      <c r="M74" s="16"/>
      <c r="N74" s="16"/>
      <c r="O74" s="16"/>
      <c r="P74" s="16"/>
    </row>
    <row r="75" spans="2:16" s="31" customFormat="1" ht="15" customHeight="1" x14ac:dyDescent="0.3">
      <c r="B75" s="4"/>
      <c r="C75" s="122"/>
      <c r="E75" s="16"/>
      <c r="F75" s="18"/>
      <c r="G75" s="103"/>
      <c r="H75" s="103"/>
      <c r="I75" s="20"/>
      <c r="J75" s="123"/>
      <c r="K75" s="16"/>
      <c r="L75" s="16"/>
      <c r="M75" s="16"/>
      <c r="N75" s="16"/>
      <c r="O75" s="16"/>
      <c r="P75" s="16"/>
    </row>
    <row r="76" spans="2:16" s="31" customFormat="1" ht="15" customHeight="1" x14ac:dyDescent="0.3">
      <c r="B76" s="4"/>
      <c r="C76" s="122"/>
      <c r="E76" s="16"/>
      <c r="F76" s="18"/>
      <c r="G76" s="103"/>
      <c r="H76" s="103"/>
      <c r="I76" s="20"/>
      <c r="J76" s="123"/>
      <c r="K76" s="16"/>
      <c r="L76" s="16"/>
      <c r="M76" s="16"/>
      <c r="N76" s="16"/>
      <c r="O76" s="16"/>
      <c r="P76" s="16"/>
    </row>
    <row r="77" spans="2:16" s="31" customFormat="1" ht="15" customHeight="1" x14ac:dyDescent="0.3">
      <c r="B77" s="4"/>
      <c r="C77" s="122"/>
      <c r="E77" s="16"/>
      <c r="F77" s="18"/>
      <c r="G77" s="103"/>
      <c r="H77" s="103"/>
      <c r="I77" s="20"/>
      <c r="J77" s="123"/>
      <c r="K77" s="16"/>
      <c r="L77" s="16"/>
      <c r="M77" s="16"/>
      <c r="N77" s="16"/>
      <c r="O77" s="16"/>
      <c r="P77" s="16"/>
    </row>
    <row r="78" spans="2:16" s="31" customFormat="1" ht="15" customHeight="1" x14ac:dyDescent="0.3">
      <c r="B78" s="4"/>
      <c r="C78" s="122"/>
      <c r="E78" s="16"/>
      <c r="F78" s="18"/>
      <c r="G78" s="103"/>
      <c r="H78" s="103"/>
      <c r="I78" s="20"/>
      <c r="J78" s="123"/>
      <c r="K78" s="16"/>
      <c r="L78" s="16"/>
      <c r="M78" s="16"/>
      <c r="N78" s="16"/>
      <c r="O78" s="16"/>
      <c r="P78" s="16"/>
    </row>
    <row r="79" spans="2:16" s="31" customFormat="1" ht="15" customHeight="1" x14ac:dyDescent="0.3">
      <c r="B79" s="4"/>
      <c r="C79" s="122"/>
      <c r="E79" s="16"/>
      <c r="F79" s="18"/>
      <c r="G79" s="103"/>
      <c r="H79" s="103"/>
      <c r="I79" s="20"/>
      <c r="J79" s="123"/>
      <c r="K79" s="16"/>
      <c r="L79" s="16"/>
      <c r="M79" s="16"/>
      <c r="N79" s="16"/>
      <c r="O79" s="16"/>
      <c r="P79" s="16"/>
    </row>
    <row r="80" spans="2:16" s="31" customFormat="1" ht="15" customHeight="1" x14ac:dyDescent="0.3">
      <c r="B80" s="4"/>
      <c r="C80" s="122"/>
      <c r="E80" s="16"/>
      <c r="F80" s="18"/>
      <c r="G80" s="103"/>
      <c r="H80" s="103"/>
      <c r="I80" s="20"/>
      <c r="J80" s="123"/>
      <c r="K80" s="16"/>
      <c r="L80" s="16"/>
      <c r="M80" s="16"/>
      <c r="N80" s="16"/>
      <c r="O80" s="16"/>
      <c r="P80" s="16"/>
    </row>
  </sheetData>
  <mergeCells count="51">
    <mergeCell ref="C57:C58"/>
    <mergeCell ref="D57:D58"/>
    <mergeCell ref="E57:E58"/>
    <mergeCell ref="C59:C60"/>
    <mergeCell ref="D59:D60"/>
    <mergeCell ref="E59:E60"/>
    <mergeCell ref="C40:C41"/>
    <mergeCell ref="D40:D41"/>
    <mergeCell ref="E40:E41"/>
    <mergeCell ref="K40:K44"/>
    <mergeCell ref="C54:C55"/>
    <mergeCell ref="D54:D55"/>
    <mergeCell ref="E54:E55"/>
    <mergeCell ref="C34:C36"/>
    <mergeCell ref="D34:D36"/>
    <mergeCell ref="E34:E36"/>
    <mergeCell ref="C37:C38"/>
    <mergeCell ref="D37:D38"/>
    <mergeCell ref="E37:E38"/>
    <mergeCell ref="C28:C30"/>
    <mergeCell ref="D28:D30"/>
    <mergeCell ref="E28:E30"/>
    <mergeCell ref="C31:C32"/>
    <mergeCell ref="D31:D32"/>
    <mergeCell ref="E31:E32"/>
    <mergeCell ref="C20:C23"/>
    <mergeCell ref="D20:D23"/>
    <mergeCell ref="E20:E23"/>
    <mergeCell ref="K20:K22"/>
    <mergeCell ref="C26:C27"/>
    <mergeCell ref="D26:D27"/>
    <mergeCell ref="E26:E27"/>
    <mergeCell ref="C11:C16"/>
    <mergeCell ref="D11:D16"/>
    <mergeCell ref="E11:E16"/>
    <mergeCell ref="C17:C19"/>
    <mergeCell ref="D17:D19"/>
    <mergeCell ref="E17:E19"/>
    <mergeCell ref="I4:I5"/>
    <mergeCell ref="J4:J5"/>
    <mergeCell ref="K4:L4"/>
    <mergeCell ref="M4:P4"/>
    <mergeCell ref="C7:C10"/>
    <mergeCell ref="D7:D10"/>
    <mergeCell ref="E7:E10"/>
    <mergeCell ref="C4:C5"/>
    <mergeCell ref="D4:D5"/>
    <mergeCell ref="E4:E5"/>
    <mergeCell ref="F4:F5"/>
    <mergeCell ref="G4:G5"/>
    <mergeCell ref="H4:H5"/>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 PONDERADOS</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INTERPHOENIX</dc:creator>
  <cp:lastModifiedBy>Sol D'Antin</cp:lastModifiedBy>
  <cp:lastPrinted>2012-07-20T21:29:34Z</cp:lastPrinted>
  <dcterms:created xsi:type="dcterms:W3CDTF">2012-02-22T20:05:24Z</dcterms:created>
  <dcterms:modified xsi:type="dcterms:W3CDTF">2026-10-14T01:35:01Z</dcterms:modified>
</cp:coreProperties>
</file>